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3e7af2377f0f655/Documents/BB/"/>
    </mc:Choice>
  </mc:AlternateContent>
  <xr:revisionPtr revIDLastSave="75" documentId="8_{BBB8FD5C-A36F-4A6E-9D46-3B4141430CCB}" xr6:coauthVersionLast="47" xr6:coauthVersionMax="47" xr10:uidLastSave="{DD4AD2BF-ABBB-4D23-8EFE-8BFAA173E58D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Sheet1!$A$1:$AA$78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45" i="1" l="1"/>
  <c r="W44" i="1"/>
  <c r="W43" i="1"/>
  <c r="W42" i="1"/>
  <c r="W41" i="1"/>
  <c r="W39" i="1"/>
  <c r="W38" i="1"/>
  <c r="W37" i="1"/>
  <c r="W36" i="1"/>
  <c r="W35" i="1"/>
  <c r="W33" i="1"/>
  <c r="W32" i="1"/>
  <c r="W31" i="1"/>
  <c r="W30" i="1"/>
  <c r="W29" i="1"/>
  <c r="W27" i="1"/>
  <c r="W26" i="1"/>
  <c r="W25" i="1"/>
  <c r="W24" i="1"/>
  <c r="W23" i="1"/>
  <c r="W21" i="1"/>
  <c r="W20" i="1"/>
  <c r="W19" i="1"/>
  <c r="W18" i="1"/>
  <c r="W17" i="1"/>
  <c r="AB43" i="1"/>
  <c r="AB44" i="1"/>
  <c r="AB45" i="1"/>
  <c r="AB41" i="1"/>
  <c r="AB25" i="1"/>
  <c r="AC25" i="1" s="1"/>
  <c r="AB23" i="1"/>
  <c r="AC23" i="1"/>
  <c r="AB24" i="1"/>
  <c r="AC24" i="1" s="1"/>
  <c r="AB30" i="1"/>
  <c r="AC30" i="1" s="1"/>
  <c r="AB36" i="1"/>
  <c r="AC36" i="1" s="1"/>
  <c r="AB29" i="1"/>
  <c r="AC29" i="1" s="1"/>
  <c r="AB38" i="1"/>
  <c r="AC38" i="1" s="1"/>
  <c r="AC45" i="1"/>
  <c r="AC44" i="1"/>
  <c r="AC43" i="1"/>
  <c r="AB42" i="1"/>
  <c r="AC42" i="1" s="1"/>
  <c r="AC41" i="1"/>
  <c r="AB39" i="1"/>
  <c r="AC39" i="1" s="1"/>
  <c r="AB37" i="1"/>
  <c r="AC37" i="1" s="1"/>
  <c r="AB35" i="1"/>
  <c r="AC35" i="1" s="1"/>
  <c r="AB34" i="1"/>
  <c r="AB33" i="1"/>
  <c r="AC33" i="1" s="1"/>
  <c r="AB32" i="1"/>
  <c r="AC32" i="1" s="1"/>
  <c r="AB31" i="1"/>
  <c r="AC31" i="1" s="1"/>
  <c r="AB27" i="1"/>
  <c r="AC27" i="1" s="1"/>
  <c r="AB26" i="1"/>
  <c r="AC26" i="1" s="1"/>
  <c r="AC21" i="1"/>
  <c r="AC20" i="1"/>
  <c r="AC19" i="1"/>
  <c r="AC18" i="1"/>
  <c r="AC17" i="1"/>
  <c r="Y17" i="1" l="1"/>
  <c r="AD43" i="1"/>
  <c r="Y41" i="1"/>
  <c r="Y35" i="1"/>
  <c r="Y29" i="1"/>
  <c r="Y23" i="1"/>
  <c r="AD25" i="1"/>
  <c r="AD31" i="1"/>
  <c r="AD37" i="1"/>
  <c r="AD19" i="1"/>
  <c r="AD18" i="1"/>
  <c r="T46" i="1" l="1"/>
</calcChain>
</file>

<file path=xl/sharedStrings.xml><?xml version="1.0" encoding="utf-8"?>
<sst xmlns="http://schemas.openxmlformats.org/spreadsheetml/2006/main" count="158" uniqueCount="64">
  <si>
    <t xml:space="preserve">                         BOTTERBEKKIE</t>
  </si>
  <si>
    <t>HOME MADE DINNERS CC  (REG.2010/129530/23</t>
  </si>
  <si>
    <t>MONTHLY AND WEEKLY CONTRACT</t>
  </si>
  <si>
    <t>DELIVERY</t>
  </si>
  <si>
    <t>Yes / No</t>
  </si>
  <si>
    <t>COLLECT MONUMENT RD</t>
  </si>
  <si>
    <t>NORKEM DEPOT</t>
  </si>
  <si>
    <t>Name/Naam:</t>
  </si>
  <si>
    <t xml:space="preserve"> Cell or Tell:</t>
  </si>
  <si>
    <t>Adres/Adress:</t>
  </si>
  <si>
    <t>E-Mail</t>
  </si>
  <si>
    <t>PLEASE MARK YOUR ORDERS WITH QUANTITY OF MEALS AND NOT WITH A TICK OR AN X TO MINIMIZE CONFUSION</t>
  </si>
  <si>
    <t xml:space="preserve">We offer a plate of food with 2 vegetables of the day included at a STANDARD PRICE or alternatively you can order all food items </t>
  </si>
  <si>
    <t>seperately at extra cost per portion.SMALL AND KIDDIE PORTION NOT AVAILABLE IN SEPARATE VEGETABLES OPTION</t>
  </si>
  <si>
    <t xml:space="preserve"> (MEAT, STARCH AND VEG OF THE DAY WILL BE IN THE SAME CONTAINER)   EXTRA VEG per portion = R14.50 PER PORTION (2xVEG = R 29.00)Carry bags R1 each</t>
  </si>
  <si>
    <t>MENU 1</t>
  </si>
  <si>
    <t xml:space="preserve">MENU 2 </t>
  </si>
  <si>
    <t xml:space="preserve">    </t>
  </si>
  <si>
    <t>IS DELIVERY?</t>
  </si>
  <si>
    <t>&lt;- Put Delivery Fee in Blue Block</t>
  </si>
  <si>
    <t>DATE</t>
  </si>
  <si>
    <t>LARGE</t>
  </si>
  <si>
    <t>L/N/V</t>
  </si>
  <si>
    <t>MEDIUM</t>
  </si>
  <si>
    <t>M/N/V</t>
  </si>
  <si>
    <t>SMALL</t>
  </si>
  <si>
    <t>KIDDIE</t>
  </si>
  <si>
    <t>E/MEAT</t>
  </si>
  <si>
    <t>E/GRAVY</t>
  </si>
  <si>
    <t xml:space="preserve"> E/VEG</t>
  </si>
  <si>
    <t>Starch</t>
  </si>
  <si>
    <t>BAG(R1)</t>
  </si>
  <si>
    <t>***********************************************************************************************************************************</t>
  </si>
  <si>
    <t xml:space="preserve">AFKORTINGS / ABBREVIATIONS : LNV= LARGE SEPERATE VEGETABLES, MNV  = MEDIUM SEPARATE VEGETABLES  </t>
  </si>
  <si>
    <t>LNV / MNV R5.00 EXTRA PER PLATE OF FOOD.</t>
  </si>
  <si>
    <t>Important: Please turn page over for Terms and Conditions.</t>
  </si>
  <si>
    <t>NO ORDER FORM SHALL BE ACCEPTED WITHOUT THE SIGNING OF TERMS AND CONDITIONS.</t>
  </si>
  <si>
    <t>Belangrik: Blaai asb om vir Reels en Voorwaardes.</t>
  </si>
  <si>
    <t>Please do not alter or modify this orderform           /               Moet asb nie hierdie bestelvorm aanpas of verander nie.</t>
  </si>
  <si>
    <t>REELS EN VOORWAARDES MOET ONDERTEKEN WORD ANDERS SAL DIE BESTELVORM NIE AANVAAR WORD NIE</t>
  </si>
  <si>
    <t>BANKING DETAILS</t>
  </si>
  <si>
    <t>STANDARD BANK</t>
  </si>
  <si>
    <t>ACC:42 126448 9</t>
  </si>
  <si>
    <t>FESTIVAL MALL</t>
  </si>
  <si>
    <t>CODE:012442</t>
  </si>
  <si>
    <t>CASH</t>
  </si>
  <si>
    <t>CARD</t>
  </si>
  <si>
    <t>EFT</t>
  </si>
  <si>
    <t>PAYMENT:</t>
  </si>
  <si>
    <t>SIGNATURE</t>
  </si>
  <si>
    <t xml:space="preserve">BELANGRIK </t>
  </si>
  <si>
    <t xml:space="preserve">IMPORTANT </t>
  </si>
  <si>
    <t>Bestellings kan  afgehaal word tussen 15H30-18H00 Maan -Donderdag</t>
  </si>
  <si>
    <t>Orders can be collected from 15H30-18H00 Mondays to Thursdays</t>
  </si>
  <si>
    <t xml:space="preserve">Vrydae kan afgehaal word tussen 15H00 tot 17H30 </t>
  </si>
  <si>
    <t>Fridays you can collect from 15H00 to 17H30</t>
  </si>
  <si>
    <t>Bestel vir 3 dae of meer per week om te kwalifiseer vir standaard aflewerings prys.</t>
  </si>
  <si>
    <t xml:space="preserve">Order for 3 days per week or more to qualify for standard delivery fee. </t>
  </si>
  <si>
    <t xml:space="preserve">1-2 Dag bestellings betaal dubbel aflwerings fooi. </t>
  </si>
  <si>
    <t xml:space="preserve"> 1 - 2 Day orders on delivery will pay double fee</t>
  </si>
  <si>
    <t>Ons behou die reg voor om items te verander soos beskikbaar. PRYSE KAN VERANDER SONDER VOORAF KENNISGEWING.</t>
  </si>
  <si>
    <t>We reserve the right to change items due to availability. PRICES CAN CHANGE WITHOUT PRIOR NOTICE.</t>
  </si>
  <si>
    <t>PUD</t>
  </si>
  <si>
    <t>INTERNET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</si>
</sst>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_ &quot;R &quot;* #,##0.00_ ;_ &quot;R &quot;* \-#,##0.00_ ;_ &quot;R &quot;* \-??_ ;_ @_ "/>
    <numFmt numFmtId="166" formatCode="_(\R* #,##0.00_);_(\R* \(#,##0.00\);_(\R* \-??_);_(@_)"/>
    <numFmt numFmtId="167" formatCode="[$-409]d\-mmm;@"/>
    <numFmt numFmtId="168" formatCode="_-\R* #,##0.00_-;&quot;-R&quot;* #,##0.00_-;_-\R* \-??_-;_-@_-"/>
  </numFmts>
  <fonts count="59" x14ac:knownFonts="1">
    <font>
      <sz val="10"/>
      <name val="Arial"/>
      <charset val="1"/>
    </font>
    <font>
      <b/>
      <u/>
      <sz val="36"/>
      <name val="Arial"/>
      <family val="2"/>
      <charset val="1"/>
    </font>
    <font>
      <b/>
      <sz val="48"/>
      <name val="Berlin Sans FB"/>
      <family val="2"/>
      <charset val="1"/>
    </font>
    <font>
      <sz val="48"/>
      <name val="Berlin Sans FB"/>
      <family val="2"/>
      <charset val="1"/>
    </font>
    <font>
      <sz val="48"/>
      <name val="Arial"/>
      <family val="2"/>
      <charset val="1"/>
    </font>
    <font>
      <b/>
      <sz val="18"/>
      <name val="Arial"/>
      <family val="2"/>
      <charset val="1"/>
    </font>
    <font>
      <b/>
      <sz val="20"/>
      <name val="Arial"/>
      <family val="2"/>
      <charset val="1"/>
    </font>
    <font>
      <b/>
      <u/>
      <sz val="24"/>
      <name val="Myanmar Text"/>
      <family val="2"/>
      <charset val="1"/>
    </font>
    <font>
      <sz val="22"/>
      <name val="Arial"/>
      <family val="2"/>
      <charset val="1"/>
    </font>
    <font>
      <b/>
      <sz val="28"/>
      <name val="Arial"/>
      <family val="2"/>
      <charset val="1"/>
    </font>
    <font>
      <b/>
      <u/>
      <sz val="10"/>
      <name val="Arial"/>
      <family val="2"/>
      <charset val="1"/>
    </font>
    <font>
      <b/>
      <u/>
      <sz val="18"/>
      <name val="Arial Black"/>
      <family val="2"/>
      <charset val="1"/>
    </font>
    <font>
      <b/>
      <u/>
      <sz val="13"/>
      <name val="Arial Black"/>
      <family val="2"/>
      <charset val="1"/>
    </font>
    <font>
      <b/>
      <sz val="16"/>
      <name val="Century Schoolbook"/>
      <family val="1"/>
      <charset val="1"/>
    </font>
    <font>
      <b/>
      <sz val="24"/>
      <name val="Arial"/>
      <family val="2"/>
      <charset val="1"/>
    </font>
    <font>
      <b/>
      <u/>
      <sz val="16"/>
      <name val="Arial Black"/>
      <family val="2"/>
      <charset val="1"/>
    </font>
    <font>
      <u/>
      <sz val="18"/>
      <name val="Arial Black"/>
      <family val="2"/>
      <charset val="1"/>
    </font>
    <font>
      <u/>
      <sz val="16"/>
      <name val="Arial Black"/>
      <family val="2"/>
      <charset val="1"/>
    </font>
    <font>
      <b/>
      <sz val="16"/>
      <name val="Arial"/>
      <family val="2"/>
      <charset val="1"/>
    </font>
    <font>
      <b/>
      <u/>
      <sz val="16"/>
      <name val="Arial"/>
      <family val="2"/>
      <charset val="1"/>
    </font>
    <font>
      <b/>
      <sz val="22"/>
      <name val="Arial"/>
      <family val="2"/>
      <charset val="1"/>
    </font>
    <font>
      <b/>
      <sz val="22"/>
      <name val="Britannic Bold"/>
      <family val="2"/>
      <charset val="1"/>
    </font>
    <font>
      <sz val="24"/>
      <name val="Arial"/>
      <family val="2"/>
      <charset val="1"/>
    </font>
    <font>
      <sz val="16"/>
      <name val="Arial"/>
      <family val="2"/>
      <charset val="1"/>
    </font>
    <font>
      <b/>
      <sz val="26"/>
      <name val="Arial"/>
      <family val="2"/>
      <charset val="1"/>
    </font>
    <font>
      <sz val="28"/>
      <name val="Arial"/>
      <family val="2"/>
      <charset val="1"/>
    </font>
    <font>
      <b/>
      <sz val="10"/>
      <name val="Arial"/>
      <family val="2"/>
      <charset val="1"/>
    </font>
    <font>
      <b/>
      <sz val="22"/>
      <name val="Arial Narrow"/>
      <family val="2"/>
      <charset val="1"/>
    </font>
    <font>
      <u/>
      <sz val="6"/>
      <color theme="10"/>
      <name val="Arial"/>
      <family val="2"/>
      <charset val="1"/>
    </font>
    <font>
      <sz val="20"/>
      <name val="Arial"/>
      <family val="2"/>
      <charset val="1"/>
    </font>
    <font>
      <b/>
      <sz val="12"/>
      <name val="Arial"/>
      <family val="2"/>
      <charset val="1"/>
    </font>
    <font>
      <u/>
      <sz val="22"/>
      <color theme="10"/>
      <name val="Arial"/>
      <family val="2"/>
      <charset val="1"/>
    </font>
    <font>
      <sz val="10"/>
      <name val="Arial"/>
      <family val="2"/>
      <charset val="1"/>
    </font>
    <font>
      <sz val="14"/>
      <name val="Arial"/>
      <family val="2"/>
      <charset val="1"/>
    </font>
    <font>
      <sz val="26"/>
      <name val="Arial"/>
      <family val="2"/>
      <charset val="1"/>
    </font>
    <font>
      <sz val="18"/>
      <name val="Arial"/>
      <family val="2"/>
      <charset val="1"/>
    </font>
    <font>
      <b/>
      <u/>
      <sz val="22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b/>
      <sz val="36"/>
      <color rgb="FFFF000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A0A0A0"/>
      <name val="Arial"/>
      <family val="2"/>
      <charset val="1"/>
    </font>
    <font>
      <sz val="10"/>
      <color rgb="FFA0A0A0"/>
      <name val="Arial"/>
      <family val="2"/>
      <charset val="1"/>
    </font>
    <font>
      <sz val="10"/>
      <color theme="0" tint="-0.34998626667073579"/>
      <name val="Arial"/>
      <family val="2"/>
      <charset val="1"/>
    </font>
    <font>
      <sz val="9"/>
      <name val="Arial"/>
      <family val="2"/>
      <charset val="1"/>
    </font>
    <font>
      <b/>
      <u/>
      <sz val="20"/>
      <name val="Arial"/>
      <family val="2"/>
      <charset val="1"/>
    </font>
    <font>
      <b/>
      <u/>
      <sz val="18"/>
      <name val="Arial"/>
      <family val="2"/>
      <charset val="1"/>
    </font>
    <font>
      <sz val="16"/>
      <color rgb="FFA0A0A0"/>
      <name val="Arial"/>
      <family val="2"/>
      <charset val="1"/>
    </font>
    <font>
      <sz val="36"/>
      <name val="Arial"/>
      <family val="2"/>
      <charset val="1"/>
    </font>
    <font>
      <b/>
      <sz val="36"/>
      <name val="Arial"/>
      <family val="2"/>
      <charset val="1"/>
    </font>
    <font>
      <sz val="9"/>
      <color rgb="FFA0A0A0"/>
      <name val="Arial"/>
      <family val="2"/>
      <charset val="1"/>
    </font>
    <font>
      <b/>
      <u/>
      <sz val="26"/>
      <name val="Arial"/>
      <family val="2"/>
      <charset val="1"/>
    </font>
    <font>
      <sz val="11"/>
      <name val="Arial"/>
      <family val="2"/>
      <charset val="1"/>
    </font>
    <font>
      <u/>
      <sz val="26"/>
      <name val="Arial"/>
      <family val="2"/>
      <charset val="1"/>
    </font>
    <font>
      <u/>
      <sz val="20"/>
      <name val="Arial"/>
      <family val="2"/>
      <charset val="1"/>
    </font>
    <font>
      <u/>
      <sz val="18"/>
      <name val="Arial"/>
      <family val="2"/>
      <charset val="1"/>
    </font>
    <font>
      <u/>
      <sz val="22"/>
      <name val="Arial"/>
      <family val="2"/>
      <charset val="1"/>
    </font>
    <font>
      <b/>
      <u/>
      <sz val="14"/>
      <name val="Arial"/>
      <family val="2"/>
      <charset val="1"/>
    </font>
    <font>
      <b/>
      <u/>
      <sz val="11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0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3" tint="0.59978026673177287"/>
        <bgColor rgb="FFA6A6A6"/>
      </patternFill>
    </fill>
    <fill>
      <patternFill patternType="solid">
        <fgColor rgb="FFFFC000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 applyBorder="0" applyProtection="0"/>
  </cellStyleXfs>
  <cellXfs count="274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5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4" xfId="0" applyFont="1" applyBorder="1"/>
    <xf numFmtId="0" fontId="14" fillId="0" borderId="0" xfId="0" applyFont="1"/>
    <xf numFmtId="17" fontId="14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1" fillId="0" borderId="0" xfId="0" applyFont="1" applyAlignment="1">
      <alignment horizontal="left"/>
    </xf>
    <xf numFmtId="0" fontId="22" fillId="0" borderId="0" xfId="0" applyFont="1"/>
    <xf numFmtId="0" fontId="0" fillId="0" borderId="5" xfId="0" applyBorder="1"/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23" fillId="0" borderId="0" xfId="0" applyFont="1"/>
    <xf numFmtId="0" fontId="5" fillId="0" borderId="0" xfId="0" applyFont="1" applyAlignment="1">
      <alignment horizontal="left"/>
    </xf>
    <xf numFmtId="1" fontId="14" fillId="0" borderId="0" xfId="0" applyNumberFormat="1" applyFont="1" applyAlignment="1">
      <alignment horizontal="center"/>
    </xf>
    <xf numFmtId="0" fontId="25" fillId="0" borderId="0" xfId="0" applyFont="1"/>
    <xf numFmtId="0" fontId="23" fillId="0" borderId="5" xfId="0" applyFont="1" applyBorder="1"/>
    <xf numFmtId="0" fontId="26" fillId="0" borderId="0" xfId="0" applyFont="1" applyAlignment="1">
      <alignment horizontal="center"/>
    </xf>
    <xf numFmtId="0" fontId="27" fillId="0" borderId="0" xfId="0" applyFont="1"/>
    <xf numFmtId="0" fontId="29" fillId="0" borderId="0" xfId="1" applyFont="1" applyBorder="1" applyAlignment="1" applyProtection="1">
      <alignment horizontal="center"/>
    </xf>
    <xf numFmtId="0" fontId="30" fillId="0" borderId="0" xfId="0" applyFont="1"/>
    <xf numFmtId="0" fontId="26" fillId="0" borderId="0" xfId="0" applyFont="1"/>
    <xf numFmtId="0" fontId="26" fillId="0" borderId="5" xfId="0" applyFont="1" applyBorder="1"/>
    <xf numFmtId="0" fontId="9" fillId="0" borderId="4" xfId="0" applyFont="1" applyBorder="1"/>
    <xf numFmtId="0" fontId="9" fillId="0" borderId="0" xfId="0" applyFont="1"/>
    <xf numFmtId="0" fontId="32" fillId="0" borderId="0" xfId="0" applyFont="1"/>
    <xf numFmtId="0" fontId="32" fillId="0" borderId="5" xfId="0" applyFont="1" applyBorder="1"/>
    <xf numFmtId="0" fontId="33" fillId="0" borderId="0" xfId="0" applyFont="1" applyAlignment="1">
      <alignment horizontal="center"/>
    </xf>
    <xf numFmtId="0" fontId="24" fillId="0" borderId="4" xfId="0" applyFont="1" applyBorder="1"/>
    <xf numFmtId="0" fontId="24" fillId="0" borderId="0" xfId="0" applyFo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0" fillId="0" borderId="4" xfId="0" applyFont="1" applyBorder="1"/>
    <xf numFmtId="0" fontId="36" fillId="0" borderId="4" xfId="0" applyFont="1" applyBorder="1"/>
    <xf numFmtId="0" fontId="36" fillId="0" borderId="0" xfId="0" applyFont="1"/>
    <xf numFmtId="0" fontId="37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6" fillId="0" borderId="9" xfId="0" applyFont="1" applyBorder="1"/>
    <xf numFmtId="0" fontId="26" fillId="0" borderId="10" xfId="0" applyFont="1" applyBorder="1"/>
    <xf numFmtId="0" fontId="38" fillId="0" borderId="0" xfId="0" applyFont="1" applyAlignment="1">
      <alignment horizontal="center"/>
    </xf>
    <xf numFmtId="0" fontId="38" fillId="0" borderId="0" xfId="0" applyFont="1"/>
    <xf numFmtId="0" fontId="0" fillId="0" borderId="1" xfId="0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65" fontId="6" fillId="4" borderId="13" xfId="0" applyNumberFormat="1" applyFont="1" applyFill="1" applyBorder="1" applyAlignment="1" applyProtection="1">
      <alignment horizontal="center"/>
      <protection locked="0"/>
    </xf>
    <xf numFmtId="0" fontId="29" fillId="2" borderId="13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6" fillId="0" borderId="11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165" fontId="35" fillId="3" borderId="16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6" fontId="14" fillId="0" borderId="17" xfId="0" applyNumberFormat="1" applyFont="1" applyBorder="1" applyAlignment="1">
      <alignment horizontal="left" vertical="center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16" fontId="14" fillId="2" borderId="7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22" fillId="0" borderId="1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14" fillId="2" borderId="2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66" fontId="35" fillId="7" borderId="14" xfId="0" applyNumberFormat="1" applyFont="1" applyFill="1" applyBorder="1" applyAlignment="1">
      <alignment horizontal="center"/>
    </xf>
    <xf numFmtId="16" fontId="14" fillId="2" borderId="12" xfId="0" applyNumberFormat="1" applyFont="1" applyFill="1" applyBorder="1" applyAlignment="1">
      <alignment horizontal="center"/>
    </xf>
    <xf numFmtId="16" fontId="14" fillId="8" borderId="11" xfId="0" applyNumberFormat="1" applyFont="1" applyFill="1" applyBorder="1" applyAlignment="1">
      <alignment horizontal="center"/>
    </xf>
    <xf numFmtId="16" fontId="14" fillId="8" borderId="13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16" fontId="14" fillId="0" borderId="17" xfId="0" applyNumberFormat="1" applyFont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9" fillId="2" borderId="6" xfId="0" applyFont="1" applyFill="1" applyBorder="1" applyAlignment="1">
      <alignment horizontal="center"/>
    </xf>
    <xf numFmtId="0" fontId="22" fillId="0" borderId="28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/>
    </xf>
    <xf numFmtId="16" fontId="14" fillId="2" borderId="22" xfId="0" applyNumberFormat="1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7" fontId="14" fillId="2" borderId="7" xfId="0" applyNumberFormat="1" applyFont="1" applyFill="1" applyBorder="1" applyAlignment="1">
      <alignment horizontal="center"/>
    </xf>
    <xf numFmtId="165" fontId="43" fillId="0" borderId="0" xfId="0" applyNumberFormat="1" applyFont="1"/>
    <xf numFmtId="0" fontId="44" fillId="0" borderId="0" xfId="0" applyFont="1"/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44" fillId="3" borderId="12" xfId="0" applyFont="1" applyFill="1" applyBorder="1" applyAlignment="1">
      <alignment horizontal="center"/>
    </xf>
    <xf numFmtId="14" fontId="29" fillId="2" borderId="12" xfId="0" applyNumberFormat="1" applyFont="1" applyFill="1" applyBorder="1" applyAlignment="1">
      <alignment horizontal="center"/>
    </xf>
    <xf numFmtId="14" fontId="29" fillId="3" borderId="13" xfId="0" applyNumberFormat="1" applyFont="1" applyFill="1" applyBorder="1" applyAlignment="1">
      <alignment horizontal="center"/>
    </xf>
    <xf numFmtId="14" fontId="29" fillId="3" borderId="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168" fontId="6" fillId="0" borderId="0" xfId="0" applyNumberFormat="1" applyFont="1" applyAlignment="1">
      <alignment horizontal="left"/>
    </xf>
    <xf numFmtId="0" fontId="4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left" vertical="center"/>
    </xf>
    <xf numFmtId="0" fontId="34" fillId="0" borderId="4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14" fillId="0" borderId="4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2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34" fillId="0" borderId="2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34" fillId="0" borderId="5" xfId="0" applyFont="1" applyBorder="1" applyAlignment="1">
      <alignment horizontal="center"/>
    </xf>
    <xf numFmtId="0" fontId="24" fillId="0" borderId="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53" fillId="0" borderId="0" xfId="0" applyFont="1" applyAlignment="1">
      <alignment horizontal="left"/>
    </xf>
    <xf numFmtId="0" fontId="24" fillId="0" borderId="5" xfId="0" applyFont="1" applyBorder="1" applyAlignment="1">
      <alignment horizontal="left"/>
    </xf>
    <xf numFmtId="0" fontId="53" fillId="0" borderId="0" xfId="0" applyFont="1" applyAlignment="1">
      <alignment horizontal="center"/>
    </xf>
    <xf numFmtId="0" fontId="51" fillId="0" borderId="4" xfId="0" applyFont="1" applyBorder="1" applyAlignment="1">
      <alignment horizontal="left"/>
    </xf>
    <xf numFmtId="0" fontId="24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29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35" fillId="0" borderId="9" xfId="0" applyFont="1" applyBorder="1" applyAlignment="1">
      <alignment horizontal="left"/>
    </xf>
    <xf numFmtId="0" fontId="35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40" fillId="0" borderId="0" xfId="0" applyFont="1"/>
    <xf numFmtId="0" fontId="45" fillId="0" borderId="4" xfId="0" applyFont="1" applyBorder="1" applyAlignment="1">
      <alignment horizontal="left"/>
    </xf>
    <xf numFmtId="0" fontId="54" fillId="0" borderId="0" xfId="0" applyFont="1" applyAlignment="1">
      <alignment horizontal="left"/>
    </xf>
    <xf numFmtId="0" fontId="6" fillId="0" borderId="0" xfId="0" applyFont="1"/>
    <xf numFmtId="0" fontId="24" fillId="0" borderId="5" xfId="0" applyFont="1" applyBorder="1" applyAlignment="1">
      <alignment horizontal="center"/>
    </xf>
    <xf numFmtId="0" fontId="33" fillId="0" borderId="0" xfId="0" applyFont="1"/>
    <xf numFmtId="0" fontId="36" fillId="0" borderId="4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6" fillId="0" borderId="4" xfId="0" applyFont="1" applyBorder="1" applyAlignment="1">
      <alignment horizontal="left"/>
    </xf>
    <xf numFmtId="0" fontId="55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5" xfId="0" applyFont="1" applyBorder="1" applyAlignment="1">
      <alignment horizontal="center"/>
    </xf>
    <xf numFmtId="0" fontId="36" fillId="0" borderId="8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56" fillId="0" borderId="9" xfId="0" applyFont="1" applyBorder="1" applyAlignment="1">
      <alignment horizontal="left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7" fillId="0" borderId="0" xfId="0" applyFont="1"/>
    <xf numFmtId="0" fontId="52" fillId="0" borderId="0" xfId="0" applyFont="1"/>
    <xf numFmtId="0" fontId="58" fillId="0" borderId="0" xfId="0" applyFont="1"/>
    <xf numFmtId="17" fontId="1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49" fontId="24" fillId="0" borderId="6" xfId="0" applyNumberFormat="1" applyFont="1" applyBorder="1" applyAlignment="1" applyProtection="1">
      <alignment horizontal="left"/>
      <protection locked="0"/>
    </xf>
    <xf numFmtId="49" fontId="24" fillId="0" borderId="7" xfId="0" applyNumberFormat="1" applyFont="1" applyBorder="1" applyAlignment="1" applyProtection="1">
      <alignment horizontal="left"/>
      <protection locked="0"/>
    </xf>
    <xf numFmtId="49" fontId="31" fillId="0" borderId="6" xfId="1" applyNumberFormat="1" applyFont="1" applyBorder="1" applyAlignment="1" applyProtection="1">
      <alignment horizontal="left"/>
      <protection locked="0"/>
    </xf>
    <xf numFmtId="0" fontId="14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51" fillId="0" borderId="13" xfId="0" applyFont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165" fontId="22" fillId="0" borderId="14" xfId="0" applyNumberFormat="1" applyFont="1" applyBorder="1" applyAlignment="1">
      <alignment horizontal="center"/>
    </xf>
    <xf numFmtId="0" fontId="22" fillId="0" borderId="17" xfId="0" applyFont="1" applyBorder="1" applyAlignment="1" applyProtection="1">
      <alignment horizontal="center"/>
    </xf>
    <xf numFmtId="0" fontId="22" fillId="2" borderId="13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22" fillId="0" borderId="18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center" vertical="center"/>
    </xf>
    <xf numFmtId="0" fontId="22" fillId="0" borderId="19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3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40" fillId="0" borderId="13" xfId="0" applyFont="1" applyBorder="1" applyAlignment="1" applyProtection="1">
      <alignment horizontal="center" vertical="center"/>
    </xf>
    <xf numFmtId="0" fontId="40" fillId="0" borderId="12" xfId="0" applyFont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40" fillId="0" borderId="14" xfId="0" applyFont="1" applyBorder="1" applyAlignment="1" applyProtection="1">
      <alignment horizontal="center" vertical="center"/>
    </xf>
    <xf numFmtId="0" fontId="40" fillId="0" borderId="11" xfId="0" applyFont="1" applyBorder="1" applyAlignment="1" applyProtection="1">
      <alignment horizontal="center" vertical="center"/>
    </xf>
    <xf numFmtId="0" fontId="22" fillId="9" borderId="18" xfId="0" applyFont="1" applyFill="1" applyBorder="1" applyAlignment="1" applyProtection="1">
      <alignment horizontal="center" vertical="center"/>
    </xf>
    <xf numFmtId="0" fontId="22" fillId="9" borderId="17" xfId="0" applyFont="1" applyFill="1" applyBorder="1" applyAlignment="1" applyProtection="1">
      <alignment horizontal="center" vertical="center"/>
    </xf>
    <xf numFmtId="0" fontId="22" fillId="9" borderId="23" xfId="0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 applyProtection="1">
      <alignment horizontal="center" vertical="center"/>
    </xf>
    <xf numFmtId="0" fontId="40" fillId="0" borderId="25" xfId="0" applyFont="1" applyBorder="1" applyAlignment="1" applyProtection="1">
      <alignment horizontal="center" vertical="center"/>
    </xf>
    <xf numFmtId="0" fontId="22" fillId="9" borderId="0" xfId="0" applyFont="1" applyFill="1" applyAlignment="1" applyProtection="1">
      <alignment horizontal="center" vertical="center"/>
    </xf>
    <xf numFmtId="0" fontId="22" fillId="10" borderId="16" xfId="0" applyFont="1" applyFill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center" vertical="center"/>
    </xf>
    <xf numFmtId="0" fontId="22" fillId="10" borderId="4" xfId="0" applyFont="1" applyFill="1" applyBorder="1" applyAlignment="1" applyProtection="1">
      <alignment horizontal="center" vertical="center"/>
    </xf>
    <xf numFmtId="0" fontId="22" fillId="2" borderId="17" xfId="0" applyFont="1" applyFill="1" applyBorder="1" applyAlignment="1" applyProtection="1">
      <alignment horizontal="center" vertical="center"/>
    </xf>
    <xf numFmtId="0" fontId="22" fillId="10" borderId="17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abSelected="1" view="pageBreakPreview" zoomScale="55" zoomScaleNormal="55" zoomScalePageLayoutView="55" workbookViewId="0">
      <selection activeCell="C6" sqref="C6:L6"/>
    </sheetView>
  </sheetViews>
  <sheetFormatPr defaultColWidth="9.140625" defaultRowHeight="12.75" x14ac:dyDescent="0.2"/>
  <cols>
    <col min="1" max="1" width="23.5703125" customWidth="1"/>
    <col min="2" max="2" width="12.28515625" customWidth="1"/>
    <col min="4" max="4" width="9.5703125" customWidth="1"/>
    <col min="5" max="5" width="10" customWidth="1"/>
    <col min="6" max="6" width="9.85546875" customWidth="1"/>
    <col min="7" max="7" width="9.42578125" customWidth="1"/>
    <col min="8" max="8" width="10.28515625" customWidth="1"/>
    <col min="9" max="9" width="12.7109375" customWidth="1"/>
    <col min="10" max="10" width="4.7109375" customWidth="1"/>
    <col min="11" max="11" width="9.7109375" customWidth="1"/>
    <col min="12" max="12" width="9.5703125" customWidth="1"/>
    <col min="13" max="13" width="11.140625" customWidth="1"/>
    <col min="14" max="15" width="9.7109375" customWidth="1"/>
    <col min="16" max="16" width="9.85546875" customWidth="1"/>
    <col min="17" max="17" width="11.28515625" customWidth="1"/>
    <col min="18" max="18" width="13" customWidth="1"/>
    <col min="19" max="19" width="10.5703125" customWidth="1"/>
    <col min="22" max="22" width="10.85546875" customWidth="1"/>
    <col min="23" max="23" width="20.140625" customWidth="1"/>
    <col min="24" max="24" width="3.42578125" customWidth="1"/>
    <col min="25" max="25" width="13" customWidth="1"/>
    <col min="26" max="26" width="10.140625" hidden="1" customWidth="1"/>
    <col min="27" max="27" width="11.28515625" customWidth="1"/>
  </cols>
  <sheetData>
    <row r="1" spans="1:32" ht="60" customHeight="1" x14ac:dyDescent="1.25">
      <c r="A1" s="224" t="s">
        <v>63</v>
      </c>
      <c r="B1" s="224"/>
      <c r="C1" s="224"/>
      <c r="D1" s="224"/>
      <c r="E1" s="224"/>
      <c r="F1" s="1"/>
      <c r="G1" s="1"/>
      <c r="H1" s="2"/>
      <c r="I1" s="3" t="s">
        <v>0</v>
      </c>
      <c r="J1" s="3"/>
      <c r="K1" s="4"/>
      <c r="L1" s="4"/>
      <c r="M1" s="4"/>
      <c r="N1" s="4"/>
      <c r="O1" s="4"/>
      <c r="P1" s="4"/>
      <c r="Q1" s="5"/>
      <c r="R1" s="5"/>
      <c r="S1" s="5"/>
      <c r="T1" s="2"/>
      <c r="U1" s="2"/>
      <c r="V1" s="2"/>
      <c r="W1" s="2"/>
      <c r="X1" s="2"/>
      <c r="Y1" s="2"/>
      <c r="Z1" s="2"/>
      <c r="AA1" s="6"/>
      <c r="AB1" s="7"/>
    </row>
    <row r="2" spans="1:32" ht="30.75" customHeight="1" x14ac:dyDescent="0.4">
      <c r="A2" s="225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8"/>
      <c r="AA2" s="9"/>
      <c r="AB2" s="10"/>
    </row>
    <row r="3" spans="1:32" ht="42" customHeight="1" x14ac:dyDescent="0.35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11"/>
      <c r="AA3" s="12"/>
      <c r="AB3" s="7"/>
    </row>
    <row r="4" spans="1:32" ht="32.25" customHeight="1" x14ac:dyDescent="0.5">
      <c r="A4" s="227">
        <v>46143</v>
      </c>
      <c r="B4" s="227"/>
      <c r="C4" s="227"/>
      <c r="D4" s="13"/>
      <c r="E4" s="14" t="s">
        <v>3</v>
      </c>
      <c r="F4" s="15"/>
      <c r="G4" s="16"/>
      <c r="H4" s="228" t="s">
        <v>4</v>
      </c>
      <c r="I4" s="228"/>
      <c r="J4" s="16"/>
      <c r="K4" s="17" t="s">
        <v>5</v>
      </c>
      <c r="L4" s="18"/>
      <c r="M4" s="18"/>
      <c r="N4" s="19"/>
      <c r="O4" s="18"/>
      <c r="P4" s="228" t="s">
        <v>4</v>
      </c>
      <c r="Q4" s="228"/>
      <c r="R4" s="229" t="s">
        <v>6</v>
      </c>
      <c r="S4" s="229"/>
      <c r="T4" s="229"/>
      <c r="U4" s="229"/>
      <c r="V4" s="229"/>
      <c r="W4" s="228" t="s">
        <v>4</v>
      </c>
      <c r="X4" s="228"/>
      <c r="Y4" s="228"/>
      <c r="Z4" s="228"/>
      <c r="AA4" s="12"/>
      <c r="AB4" s="7"/>
    </row>
    <row r="5" spans="1:32" ht="26.25" customHeight="1" x14ac:dyDescent="0.5">
      <c r="A5" s="20"/>
      <c r="B5" s="21"/>
      <c r="C5" s="22"/>
      <c r="D5" s="22"/>
      <c r="E5" s="22"/>
      <c r="F5" s="22"/>
      <c r="G5" s="22"/>
      <c r="H5" s="23"/>
      <c r="I5" s="23"/>
      <c r="J5" s="23"/>
      <c r="K5" s="24"/>
      <c r="L5" s="25"/>
      <c r="M5" s="25"/>
      <c r="N5" s="25"/>
      <c r="O5" s="25"/>
      <c r="P5" s="25"/>
      <c r="Q5" s="26"/>
      <c r="R5" s="25"/>
      <c r="T5" s="14"/>
      <c r="U5" s="14"/>
      <c r="V5" s="27"/>
      <c r="W5" s="27"/>
      <c r="X5" s="14"/>
      <c r="Y5" s="28"/>
      <c r="AA5" s="29"/>
      <c r="AB5" s="30"/>
    </row>
    <row r="6" spans="1:32" ht="38.25" customHeight="1" x14ac:dyDescent="0.5">
      <c r="A6" s="31" t="s">
        <v>7</v>
      </c>
      <c r="B6" s="32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33"/>
      <c r="N6" s="34"/>
      <c r="O6" s="35"/>
      <c r="P6" s="35"/>
      <c r="Q6" s="35"/>
      <c r="R6" s="36"/>
      <c r="S6" s="36"/>
      <c r="T6" s="36"/>
      <c r="U6" s="36"/>
      <c r="V6" s="36"/>
      <c r="W6" s="36"/>
      <c r="X6" s="37"/>
      <c r="Y6" s="34"/>
      <c r="Z6" s="34"/>
      <c r="AA6" s="38"/>
      <c r="AB6" s="39"/>
    </row>
    <row r="7" spans="1:32" ht="35.25" customHeight="1" x14ac:dyDescent="0.5">
      <c r="A7" s="31" t="s">
        <v>8</v>
      </c>
      <c r="B7" s="32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33"/>
      <c r="N7" s="33"/>
      <c r="O7" s="33"/>
      <c r="P7" s="33"/>
      <c r="Q7" s="40"/>
      <c r="R7" s="10"/>
      <c r="S7" s="10"/>
      <c r="T7" s="41"/>
      <c r="U7" s="41"/>
      <c r="V7" s="41"/>
      <c r="W7" s="41"/>
      <c r="X7" s="41"/>
      <c r="Y7" s="42"/>
      <c r="Z7" s="43"/>
      <c r="AA7" s="44"/>
      <c r="AB7" s="39"/>
    </row>
    <row r="8" spans="1:32" ht="33.75" customHeight="1" x14ac:dyDescent="0.5">
      <c r="A8" s="45" t="s">
        <v>9</v>
      </c>
      <c r="B8" s="46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40"/>
      <c r="R8" s="10" t="s">
        <v>10</v>
      </c>
      <c r="S8" s="10"/>
      <c r="T8" s="232"/>
      <c r="U8" s="232"/>
      <c r="V8" s="232"/>
      <c r="W8" s="232"/>
      <c r="X8" s="232"/>
      <c r="Y8" s="232"/>
      <c r="Z8" s="43"/>
      <c r="AA8" s="44"/>
      <c r="AB8" s="7"/>
    </row>
    <row r="9" spans="1:32" ht="37.5" customHeight="1" x14ac:dyDescent="0.5">
      <c r="A9" s="45"/>
      <c r="B9" s="46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8"/>
      <c r="Y9" s="47"/>
      <c r="Z9" s="47"/>
      <c r="AA9" s="48"/>
      <c r="AB9" s="49"/>
    </row>
    <row r="10" spans="1:32" ht="33.75" customHeight="1" x14ac:dyDescent="0.5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52"/>
      <c r="T10" s="52"/>
      <c r="U10" s="52"/>
      <c r="V10" s="52"/>
      <c r="W10" s="52"/>
      <c r="X10" s="52"/>
      <c r="Y10" s="52"/>
      <c r="Z10" s="53"/>
      <c r="AA10" s="54"/>
      <c r="AB10" s="55"/>
    </row>
    <row r="11" spans="1:32" ht="29.25" customHeight="1" x14ac:dyDescent="0.5">
      <c r="A11" s="50" t="s">
        <v>11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52"/>
      <c r="T11" s="52"/>
      <c r="U11" s="52"/>
      <c r="V11" s="52"/>
      <c r="W11" s="52"/>
      <c r="X11" s="52"/>
      <c r="Y11" s="52"/>
      <c r="Z11" s="53"/>
      <c r="AA11" s="54"/>
      <c r="AB11" s="39"/>
      <c r="AC11" s="43"/>
      <c r="AD11" s="43"/>
      <c r="AE11" s="43"/>
      <c r="AF11" s="47"/>
    </row>
    <row r="12" spans="1:32" ht="24.75" customHeight="1" x14ac:dyDescent="0.4">
      <c r="A12" s="56" t="s">
        <v>12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3"/>
      <c r="U12" s="23"/>
      <c r="V12" s="23"/>
      <c r="W12" s="34"/>
      <c r="X12" s="34"/>
      <c r="Y12" s="34"/>
      <c r="Z12" s="34"/>
      <c r="AA12" s="38"/>
      <c r="AB12" s="39"/>
      <c r="AC12" s="43"/>
      <c r="AD12" s="43"/>
      <c r="AE12" s="43"/>
      <c r="AF12" s="47"/>
    </row>
    <row r="13" spans="1:32" ht="30" customHeight="1" x14ac:dyDescent="0.4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25"/>
      <c r="M13" s="25"/>
      <c r="N13" s="25"/>
      <c r="O13" s="25"/>
      <c r="P13" s="25"/>
      <c r="Q13" s="25"/>
      <c r="R13" s="25"/>
      <c r="S13" s="59"/>
      <c r="T13" s="59"/>
      <c r="U13" s="59"/>
      <c r="V13" s="59"/>
      <c r="W13" s="43"/>
      <c r="X13" s="43"/>
      <c r="Y13" s="43"/>
      <c r="Z13" s="43"/>
      <c r="AA13" s="44"/>
      <c r="AB13" s="7"/>
    </row>
    <row r="14" spans="1:32" ht="33" customHeight="1" x14ac:dyDescent="0.2">
      <c r="A14" s="60" t="s">
        <v>14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2"/>
      <c r="AA14" s="63"/>
      <c r="AB14" s="64"/>
      <c r="AC14" s="65"/>
    </row>
    <row r="15" spans="1:32" ht="36" customHeight="1" thickBot="1" x14ac:dyDescent="0.65">
      <c r="A15" s="66"/>
      <c r="B15" s="233" t="s">
        <v>15</v>
      </c>
      <c r="C15" s="233"/>
      <c r="D15" s="233"/>
      <c r="E15" s="233"/>
      <c r="F15" s="233"/>
      <c r="G15" s="233"/>
      <c r="H15" s="233"/>
      <c r="I15" s="233"/>
      <c r="J15" s="67"/>
      <c r="K15" s="234" t="s">
        <v>16</v>
      </c>
      <c r="L15" s="234"/>
      <c r="M15" s="234"/>
      <c r="N15" s="234"/>
      <c r="O15" s="234"/>
      <c r="P15" s="234"/>
      <c r="Q15" s="234"/>
      <c r="R15" s="234"/>
      <c r="S15" s="68"/>
      <c r="T15" s="235"/>
      <c r="U15" s="235"/>
      <c r="V15" s="235"/>
      <c r="W15" s="69">
        <v>0</v>
      </c>
      <c r="X15" s="70" t="s">
        <v>17</v>
      </c>
      <c r="Y15" s="236" t="s">
        <v>18</v>
      </c>
      <c r="Z15" s="236"/>
      <c r="AA15" s="236"/>
      <c r="AB15" s="71" t="s">
        <v>19</v>
      </c>
    </row>
    <row r="16" spans="1:32" ht="35.25" customHeight="1" thickBot="1" x14ac:dyDescent="0.45">
      <c r="A16" s="72" t="s">
        <v>20</v>
      </c>
      <c r="B16" s="73" t="s">
        <v>21</v>
      </c>
      <c r="C16" s="74" t="s">
        <v>22</v>
      </c>
      <c r="D16" s="73" t="s">
        <v>23</v>
      </c>
      <c r="E16" s="74" t="s">
        <v>24</v>
      </c>
      <c r="F16" s="73" t="s">
        <v>25</v>
      </c>
      <c r="G16" s="73" t="s">
        <v>26</v>
      </c>
      <c r="H16" s="73" t="s">
        <v>27</v>
      </c>
      <c r="I16" s="75" t="s">
        <v>28</v>
      </c>
      <c r="J16" s="67"/>
      <c r="K16" s="73" t="s">
        <v>21</v>
      </c>
      <c r="L16" s="74" t="s">
        <v>22</v>
      </c>
      <c r="M16" s="73" t="s">
        <v>23</v>
      </c>
      <c r="N16" s="74" t="s">
        <v>24</v>
      </c>
      <c r="O16" s="73" t="s">
        <v>25</v>
      </c>
      <c r="P16" s="73" t="s">
        <v>26</v>
      </c>
      <c r="Q16" s="73" t="s">
        <v>27</v>
      </c>
      <c r="R16" s="75" t="s">
        <v>28</v>
      </c>
      <c r="S16" s="73" t="s">
        <v>29</v>
      </c>
      <c r="T16" s="73" t="s">
        <v>30</v>
      </c>
      <c r="U16" s="73" t="s">
        <v>62</v>
      </c>
      <c r="V16" s="73" t="s">
        <v>31</v>
      </c>
      <c r="W16" s="76"/>
      <c r="X16" s="77"/>
      <c r="Y16" s="236"/>
      <c r="Z16" s="236"/>
      <c r="AA16" s="236"/>
      <c r="AB16" s="78"/>
    </row>
    <row r="17" spans="1:30" ht="35.25" customHeight="1" thickBot="1" x14ac:dyDescent="0.45">
      <c r="A17" s="79" t="s">
        <v>32</v>
      </c>
      <c r="B17" s="243"/>
      <c r="C17" s="243"/>
      <c r="D17" s="243"/>
      <c r="E17" s="243"/>
      <c r="F17" s="243"/>
      <c r="G17" s="243"/>
      <c r="H17" s="243"/>
      <c r="I17" s="243"/>
      <c r="J17" s="244"/>
      <c r="K17" s="245"/>
      <c r="L17" s="245"/>
      <c r="M17" s="245"/>
      <c r="N17" s="245"/>
      <c r="O17" s="245"/>
      <c r="P17" s="245"/>
      <c r="Q17" s="245"/>
      <c r="R17" s="245"/>
      <c r="S17" s="245"/>
      <c r="T17" s="246"/>
      <c r="U17" s="246"/>
      <c r="V17" s="245"/>
      <c r="W17" s="76">
        <f>IF(SUM(B17:V17)=0,0,IF($AD$19=0,(B17*81)+(C17*86)+(D17*67)+(E17*72)+(F17*57)+(G17*47)+(H17*59)+(I17*9)+(K17*84)+(L17*89)+(M17*69)+(N17*74)+(O17*59)+(P17*47)+(Q17*64)+(R17*9)+(S17*29)+(T17*14.5)+(U17*25)+(V17*1),(B17*81)+(C17*86)+(D17*67)+(E17*72)+(F17*57)+(G17*47)+(H17*59)+(I17*9)+(K17*84)+(L17*89)+(M17*69)+(N17*74)+(O17*59)+(P17*41)+(Q17*64)+(R17*9)+(S17*29)+(T17*14.5)+(U17*25)+(V17*1)+$AD$19))</f>
        <v>0</v>
      </c>
      <c r="X17" s="82"/>
      <c r="Y17" s="237" t="str">
        <f>IF($W$15&gt;0,IF(SUM($AC17:$AC21)&lt;3, IF(SUM(AC17:AC21)=0, "","DOUBLE DELIVERY COST, ORDER 3 TIMES OR MORE PER WEEK FOR STANDARD"),"STANDARD DELIVERY COST"),"Not Delivery")</f>
        <v>Not Delivery</v>
      </c>
      <c r="Z17" s="237"/>
      <c r="AA17" s="237"/>
      <c r="AB17" s="83">
        <v>1</v>
      </c>
      <c r="AC17" s="84">
        <f>IF(AB17&gt;0,1,0)</f>
        <v>1</v>
      </c>
    </row>
    <row r="18" spans="1:30" ht="36" customHeight="1" x14ac:dyDescent="0.4">
      <c r="A18" s="79" t="s">
        <v>32</v>
      </c>
      <c r="B18" s="247"/>
      <c r="C18" s="247"/>
      <c r="D18" s="247"/>
      <c r="E18" s="247"/>
      <c r="F18" s="247"/>
      <c r="G18" s="247"/>
      <c r="H18" s="247"/>
      <c r="I18" s="245"/>
      <c r="J18" s="244"/>
      <c r="K18" s="248"/>
      <c r="L18" s="245"/>
      <c r="M18" s="245"/>
      <c r="N18" s="245"/>
      <c r="O18" s="249"/>
      <c r="P18" s="249"/>
      <c r="Q18" s="248"/>
      <c r="R18" s="245"/>
      <c r="S18" s="245"/>
      <c r="T18" s="247"/>
      <c r="U18" s="245"/>
      <c r="V18" s="245"/>
      <c r="W18" s="76">
        <f>IF(SUM(B18:V18)=0,0,IF($AD$19=0,(B18*81)+(C18*86)+(D18*67)+(E18*72)+(F18*57)+(G18*47)+(H18*59)+(I18*9)+(K18*84)+(L18*89)+(M18*69)+(N18*74)+(O18*59)+(P18*47)+(Q18*64)+(R18*9)+(S18*29)+(T18*14.5)+(U18*25)+(V18*1),(B18*81)+(C18*86)+(D18*67)+(E18*72)+(F18*57)+(G18*47)+(H18*59)+(I18*9)+(K18*84)+(L18*89)+(M18*69)+(N18*74)+(O18*59)+(P18*41)+(Q18*64)+(R18*9)+(S18*29)+(T18*14.5)+(U18*25)+(V18*1)+$AD$19))</f>
        <v>0</v>
      </c>
      <c r="X18" s="88"/>
      <c r="Y18" s="237"/>
      <c r="Z18" s="237"/>
      <c r="AA18" s="237"/>
      <c r="AB18" s="83">
        <v>1</v>
      </c>
      <c r="AC18" s="84">
        <f>IF(AB18&gt;0,1,0)</f>
        <v>1</v>
      </c>
      <c r="AD18" s="84">
        <f>IF(SUM(AC17:AC21)&gt;=3,$W$15,($W$15*2))</f>
        <v>0</v>
      </c>
    </row>
    <row r="19" spans="1:30" ht="36" customHeight="1" x14ac:dyDescent="0.4">
      <c r="A19" s="79" t="s">
        <v>32</v>
      </c>
      <c r="B19" s="250"/>
      <c r="C19" s="251"/>
      <c r="D19" s="250"/>
      <c r="E19" s="251"/>
      <c r="F19" s="247"/>
      <c r="G19" s="250"/>
      <c r="H19" s="250"/>
      <c r="I19" s="251"/>
      <c r="J19" s="244"/>
      <c r="K19" s="252"/>
      <c r="L19" s="251"/>
      <c r="M19" s="250"/>
      <c r="N19" s="251"/>
      <c r="O19" s="247"/>
      <c r="P19" s="247"/>
      <c r="Q19" s="251"/>
      <c r="R19" s="250"/>
      <c r="S19" s="247"/>
      <c r="T19" s="247"/>
      <c r="U19" s="253"/>
      <c r="V19" s="253"/>
      <c r="W19" s="76">
        <f>IF(SUM(B19:V19)=0,0,IF($AD$19=0,(B19*81)+(C19*86)+(D19*67)+(E19*72)+(F19*57)+(G19*47)+(H19*59)+(I19*9)+(K19*84)+(L19*89)+(M19*69)+(N19*74)+(O19*59)+(P19*47)+(Q19*64)+(R19*9)+(S19*29)+(T19*14.5)+(U19*25)+(V19*1),(B19*81)+(C19*86)+(D19*67)+(E19*72)+(F19*57)+(G19*47)+(H19*59)+(I19*9)+(K19*84)+(L19*89)+(M19*69)+(N19*74)+(O19*59)+(P19*41)+(Q19*64)+(R19*9)+(S19*29)+(T19*14.5)+(U19*25)+(V19*1)+$AD$19))</f>
        <v>0</v>
      </c>
      <c r="X19" s="88"/>
      <c r="Y19" s="237"/>
      <c r="Z19" s="237"/>
      <c r="AA19" s="237"/>
      <c r="AB19" s="83">
        <v>1</v>
      </c>
      <c r="AC19" s="84">
        <f>IF(AB19&gt;0,1,0)</f>
        <v>1</v>
      </c>
      <c r="AD19" s="84">
        <f>IF(SUM(AC17:AC21)&gt;=3,$W$15,($W$15*2))</f>
        <v>0</v>
      </c>
    </row>
    <row r="20" spans="1:30" ht="32.25" customHeight="1" x14ac:dyDescent="0.4">
      <c r="A20" s="79" t="s">
        <v>32</v>
      </c>
      <c r="B20" s="245"/>
      <c r="C20" s="245"/>
      <c r="D20" s="245"/>
      <c r="E20" s="245"/>
      <c r="F20" s="245"/>
      <c r="G20" s="245"/>
      <c r="H20" s="245"/>
      <c r="I20" s="245"/>
      <c r="J20" s="244"/>
      <c r="K20" s="254"/>
      <c r="L20" s="248"/>
      <c r="M20" s="247"/>
      <c r="N20" s="248"/>
      <c r="O20" s="247"/>
      <c r="P20" s="247"/>
      <c r="Q20" s="254"/>
      <c r="R20" s="247"/>
      <c r="S20" s="247"/>
      <c r="T20" s="247"/>
      <c r="U20" s="245"/>
      <c r="V20" s="245"/>
      <c r="W20" s="76">
        <f>IF(SUM(B20:V20)=0,0,IF($AD$19=0,(B20*81)+(C20*86)+(D20*67)+(E20*72)+(F20*57)+(G20*47)+(H20*59)+(I20*9)+(K20*84)+(L20*89)+(M20*69)+(N20*74)+(O20*59)+(P20*47)+(Q20*64)+(R20*9)+(S20*29)+(T20*14.5)+(U20*25)+(V20*1),(B20*81)+(C20*86)+(D20*67)+(E20*72)+(F20*57)+(G20*47)+(H20*59)+(I20*9)+(K20*84)+(L20*89)+(M20*69)+(N20*74)+(O20*59)+(P20*41)+(Q20*64)+(R20*9)+(S20*29)+(T20*14.5)+(U20*25)+(V20*1)+$AD$19))</f>
        <v>0</v>
      </c>
      <c r="X20" s="88"/>
      <c r="Y20" s="237"/>
      <c r="Z20" s="237"/>
      <c r="AA20" s="237"/>
      <c r="AB20" s="83">
        <v>1</v>
      </c>
      <c r="AC20" s="84">
        <f>IF(AB20&gt;0,1,0)</f>
        <v>1</v>
      </c>
      <c r="AD20" s="84"/>
    </row>
    <row r="21" spans="1:30" ht="35.25" customHeight="1" x14ac:dyDescent="0.4">
      <c r="A21" s="79" t="s">
        <v>32</v>
      </c>
      <c r="B21" s="250"/>
      <c r="C21" s="250"/>
      <c r="D21" s="250"/>
      <c r="E21" s="250"/>
      <c r="F21" s="250"/>
      <c r="G21" s="250"/>
      <c r="H21" s="250"/>
      <c r="I21" s="253"/>
      <c r="J21" s="244"/>
      <c r="K21" s="255"/>
      <c r="L21" s="256"/>
      <c r="M21" s="256"/>
      <c r="N21" s="256"/>
      <c r="O21" s="257"/>
      <c r="P21" s="257"/>
      <c r="Q21" s="255"/>
      <c r="R21" s="256"/>
      <c r="S21" s="256"/>
      <c r="T21" s="256"/>
      <c r="U21" s="256"/>
      <c r="V21" s="256"/>
      <c r="W21" s="76">
        <f>IF(SUM(B21:V21)=0,0,IF($AD$19=0,(B21*81)+(C21*86)+(D21*67)+(E21*72)+(F21*57)+(G21*47)+(H21*59)+(I21*9)+(K21*84)+(L21*89)+(M21*69)+(N21*74)+(O21*59)+(P21*47)+(Q21*64)+(R21*9)+(S21*29)+(T21*14.5)+(U21*25)+(V21*1),(B21*81)+(C21*86)+(D21*67)+(E21*72)+(F21*57)+(G21*47)+(H21*59)+(I21*9)+(K21*84)+(L21*89)+(M21*69)+(N21*74)+(O21*59)+(P21*41)+(Q21*64)+(R21*9)+(S21*29)+(T21*14.5)+(U21*25)+(V21*1)+$AD$19))</f>
        <v>0</v>
      </c>
      <c r="X21" s="96"/>
      <c r="Y21" s="237"/>
      <c r="Z21" s="237"/>
      <c r="AA21" s="237"/>
      <c r="AB21" s="83">
        <v>1</v>
      </c>
      <c r="AC21" s="84">
        <f>IF(AB21&gt;0,1,0)</f>
        <v>1</v>
      </c>
      <c r="AD21" s="84"/>
    </row>
    <row r="22" spans="1:30" ht="36" customHeight="1" thickBot="1" x14ac:dyDescent="0.45">
      <c r="A22" s="97"/>
      <c r="B22" s="258" t="s">
        <v>21</v>
      </c>
      <c r="C22" s="259" t="s">
        <v>22</v>
      </c>
      <c r="D22" s="258" t="s">
        <v>23</v>
      </c>
      <c r="E22" s="259" t="s">
        <v>24</v>
      </c>
      <c r="F22" s="258" t="s">
        <v>25</v>
      </c>
      <c r="G22" s="258" t="s">
        <v>26</v>
      </c>
      <c r="H22" s="258" t="s">
        <v>27</v>
      </c>
      <c r="I22" s="259" t="s">
        <v>28</v>
      </c>
      <c r="J22" s="260"/>
      <c r="K22" s="261" t="s">
        <v>21</v>
      </c>
      <c r="L22" s="259" t="s">
        <v>22</v>
      </c>
      <c r="M22" s="258" t="s">
        <v>23</v>
      </c>
      <c r="N22" s="259" t="s">
        <v>24</v>
      </c>
      <c r="O22" s="258" t="s">
        <v>25</v>
      </c>
      <c r="P22" s="258" t="s">
        <v>26</v>
      </c>
      <c r="Q22" s="258" t="s">
        <v>27</v>
      </c>
      <c r="R22" s="261" t="s">
        <v>28</v>
      </c>
      <c r="S22" s="262" t="s">
        <v>29</v>
      </c>
      <c r="T22" s="258" t="s">
        <v>30</v>
      </c>
      <c r="U22" s="261" t="s">
        <v>62</v>
      </c>
      <c r="V22" s="261" t="s">
        <v>31</v>
      </c>
      <c r="W22" s="98"/>
      <c r="X22" s="99"/>
      <c r="Y22" s="100"/>
      <c r="Z22" s="100"/>
      <c r="AA22" s="101"/>
      <c r="AB22" s="83"/>
      <c r="AC22" s="84"/>
      <c r="AD22" s="84"/>
    </row>
    <row r="23" spans="1:30" ht="35.25" customHeight="1" thickBot="1" x14ac:dyDescent="0.45">
      <c r="A23" s="103">
        <v>46146</v>
      </c>
      <c r="B23" s="80"/>
      <c r="C23" s="80"/>
      <c r="D23" s="80"/>
      <c r="E23" s="80"/>
      <c r="F23" s="80"/>
      <c r="G23" s="80"/>
      <c r="H23" s="80"/>
      <c r="I23" s="80"/>
      <c r="J23" s="244"/>
      <c r="K23" s="80"/>
      <c r="L23" s="80"/>
      <c r="M23" s="80"/>
      <c r="N23" s="80"/>
      <c r="O23" s="80"/>
      <c r="P23" s="80"/>
      <c r="Q23" s="80"/>
      <c r="R23" s="80"/>
      <c r="S23" s="80"/>
      <c r="T23" s="81"/>
      <c r="U23" s="81"/>
      <c r="V23" s="80"/>
      <c r="W23" s="76">
        <f>IF(SUM(B23:V23)=0,0,IF($AD$25=0,(B23*81)+(C23*86)+(D23*67)+(E23*72)+(F23*57)+(G23*47)+(H23*59)+(I23*9)+(K23*84)+(L23*89)+(M23*69)+(N23*74)+(O23*59)+(P23*47)+(Q23*64)+(R23*9)+(S23*29)+(T23*14.5)+(U23*25)+(V23*1),(B23*81)+(C23*86)+(D23*67)+(E23*72)+(F23*57)+(G23*47)+(H23*59)+(I23*9)+(K23*84)+(L23*89)+(M23*69)+(N23*74)+(O23*59)+(P23*41)+(Q23*64)+(R23*9)+(S23*29)+(T23*14.5)+(U23*25)+(V23*1)+$AD$25))</f>
        <v>0</v>
      </c>
      <c r="X23" s="102"/>
      <c r="Y23" s="237" t="str">
        <f>IF($W$15&gt;0,IF(SUM($AC23:$AC27)&lt;3, IF(SUM(AC23:AC27)=0, "","DOUBLE DELIVERY COST, ORDER 3 TIMES OR MORE PER WEEK FOR STANDARD"),"STANDARD DELIVERY COST"),"Not Delivery")</f>
        <v>Not Delivery</v>
      </c>
      <c r="Z23" s="237"/>
      <c r="AA23" s="237"/>
      <c r="AB23" s="83">
        <f>SUM(B23:V23)</f>
        <v>0</v>
      </c>
      <c r="AC23" s="84">
        <f>IF(AB23&gt;0,1,0)</f>
        <v>0</v>
      </c>
    </row>
    <row r="24" spans="1:30" ht="35.25" customHeight="1" thickBot="1" x14ac:dyDescent="0.45">
      <c r="A24" s="103">
        <v>46147</v>
      </c>
      <c r="B24" s="85"/>
      <c r="C24" s="85"/>
      <c r="D24" s="85"/>
      <c r="E24" s="85"/>
      <c r="F24" s="85"/>
      <c r="G24" s="85"/>
      <c r="H24" s="85"/>
      <c r="I24" s="80"/>
      <c r="J24" s="244"/>
      <c r="K24" s="86"/>
      <c r="L24" s="80"/>
      <c r="M24" s="80"/>
      <c r="N24" s="80"/>
      <c r="O24" s="85"/>
      <c r="P24" s="266"/>
      <c r="Q24" s="86"/>
      <c r="R24" s="80"/>
      <c r="S24" s="80"/>
      <c r="T24" s="81"/>
      <c r="U24" s="263"/>
      <c r="V24" s="80"/>
      <c r="W24" s="76">
        <f>IF(SUM(B24:V24)=0,0,IF($AD$25=0,(B24*81)+(C24*86)+(D24*67)+(E24*72)+(F24*57)+(G24*47)+(H24*59)+(I24*9)+(K24*84)+(L24*89)+(M24*69)+(N24*74)+(O24*59)+(P24*47)+(Q24*64)+(R24*9)+(S24*29)+(T24*14.5)+(U24*25)+(V24*1),(B24*81)+(C24*86)+(D24*67)+(E24*72)+(F24*57)+(G24*47)+(H24*59)+(I24*9)+(K24*84)+(L24*89)+(M24*69)+(N24*74)+(O24*59)+(P24*41)+(Q24*64)+(R24*9)+(S24*29)+(T24*14.5)+(U24*25)+(V24*1)+$AD$25))</f>
        <v>0</v>
      </c>
      <c r="X24" s="104"/>
      <c r="Y24" s="237"/>
      <c r="Z24" s="237"/>
      <c r="AA24" s="237"/>
      <c r="AB24" s="83">
        <f>SUM(B24:V24)</f>
        <v>0</v>
      </c>
      <c r="AC24" s="84">
        <f>IF(AB24&gt;0,1,0)</f>
        <v>0</v>
      </c>
      <c r="AD24" s="84"/>
    </row>
    <row r="25" spans="1:30" ht="36" customHeight="1" thickBot="1" x14ac:dyDescent="0.45">
      <c r="A25" s="103">
        <v>46148</v>
      </c>
      <c r="B25" s="89"/>
      <c r="C25" s="90"/>
      <c r="D25" s="89"/>
      <c r="E25" s="90"/>
      <c r="F25" s="85"/>
      <c r="G25" s="89"/>
      <c r="H25" s="89"/>
      <c r="I25" s="90"/>
      <c r="J25" s="244"/>
      <c r="K25" s="91"/>
      <c r="L25" s="90"/>
      <c r="M25" s="89"/>
      <c r="N25" s="90"/>
      <c r="O25" s="266"/>
      <c r="P25" s="266"/>
      <c r="Q25" s="90"/>
      <c r="R25" s="89"/>
      <c r="S25" s="85"/>
      <c r="T25" s="80"/>
      <c r="U25" s="92"/>
      <c r="V25" s="92"/>
      <c r="W25" s="76">
        <f>IF(SUM(B25:V25)=0,0,IF($AD$25=0,(B25*81)+(C25*86)+(D25*67)+(E25*72)+(F25*57)+(G25*47)+(H25*59)+(I25*9)+(K25*84)+(L25*89)+(M25*69)+(N25*74)+(O25*59)+(P25*47)+(Q25*64)+(R25*9)+(S25*29)+(T25*14.5)+(U25*25)+(V25*1),(B25*81)+(C25*86)+(D25*67)+(E25*72)+(F25*57)+(G25*47)+(H25*59)+(I25*9)+(K25*84)+(L25*89)+(M25*69)+(N25*74)+(O25*59)+(P25*41)+(Q25*64)+(R25*9)+(S25*29)+(T25*14.5)+(U25*25)+(V25*1)+$AD$25))</f>
        <v>0</v>
      </c>
      <c r="X25" s="104"/>
      <c r="Y25" s="237"/>
      <c r="Z25" s="237"/>
      <c r="AA25" s="237"/>
      <c r="AB25" s="83">
        <f>SUM(B25:V25)</f>
        <v>0</v>
      </c>
      <c r="AC25" s="84">
        <f>IF(AB25&gt;0,1,0)</f>
        <v>0</v>
      </c>
      <c r="AD25" s="84">
        <f>IF(SUM(AC23:AC27)&gt;=3,$W$15,($W$15*2))</f>
        <v>0</v>
      </c>
    </row>
    <row r="26" spans="1:30" ht="32.25" customHeight="1" thickBot="1" x14ac:dyDescent="0.45">
      <c r="A26" s="103">
        <v>46149</v>
      </c>
      <c r="B26" s="80"/>
      <c r="C26" s="80"/>
      <c r="D26" s="80"/>
      <c r="E26" s="80"/>
      <c r="F26" s="80"/>
      <c r="G26" s="80"/>
      <c r="H26" s="80"/>
      <c r="I26" s="80"/>
      <c r="J26" s="244"/>
      <c r="K26" s="93"/>
      <c r="L26" s="86"/>
      <c r="M26" s="85"/>
      <c r="N26" s="86"/>
      <c r="O26" s="85"/>
      <c r="P26" s="85"/>
      <c r="Q26" s="93"/>
      <c r="R26" s="85"/>
      <c r="S26" s="85"/>
      <c r="T26" s="85"/>
      <c r="U26" s="264"/>
      <c r="V26" s="80"/>
      <c r="W26" s="76">
        <f>IF(SUM(B26:V26)=0,0,IF($AD$25=0,(B26*81)+(C26*86)+(D26*67)+(E26*72)+(F26*57)+(G26*47)+(H26*59)+(I26*9)+(K26*84)+(L26*89)+(M26*69)+(N26*74)+(O26*59)+(P26*47)+(Q26*64)+(R26*9)+(S26*29)+(T26*14.5)+(U26*25)+(V26*1),(B26*81)+(C26*86)+(D26*67)+(E26*72)+(F26*57)+(G26*47)+(H26*59)+(I26*9)+(K26*84)+(L26*89)+(M26*69)+(N26*74)+(O26*59)+(P26*41)+(Q26*64)+(R26*9)+(S26*29)+(T26*14.5)+(U26*25)+(V26*1)+$AD$25))</f>
        <v>0</v>
      </c>
      <c r="X26" s="104"/>
      <c r="Y26" s="237"/>
      <c r="Z26" s="237"/>
      <c r="AA26" s="237"/>
      <c r="AB26" s="83">
        <f>SUM(B26:V26)</f>
        <v>0</v>
      </c>
      <c r="AC26" s="84">
        <f>IF(AB26&gt;0,1,0)</f>
        <v>0</v>
      </c>
      <c r="AD26" s="84"/>
    </row>
    <row r="27" spans="1:30" ht="36" customHeight="1" thickBot="1" x14ac:dyDescent="0.45">
      <c r="A27" s="103">
        <v>46150</v>
      </c>
      <c r="B27" s="89"/>
      <c r="C27" s="89"/>
      <c r="D27" s="89"/>
      <c r="E27" s="89"/>
      <c r="F27" s="89"/>
      <c r="G27" s="89"/>
      <c r="H27" s="89"/>
      <c r="I27" s="92"/>
      <c r="J27" s="244"/>
      <c r="K27" s="95"/>
      <c r="L27" s="95"/>
      <c r="M27" s="85"/>
      <c r="N27" s="85"/>
      <c r="O27" s="85"/>
      <c r="P27" s="85"/>
      <c r="Q27" s="95"/>
      <c r="R27" s="95"/>
      <c r="S27" s="95"/>
      <c r="T27" s="95"/>
      <c r="U27" s="265"/>
      <c r="V27" s="95"/>
      <c r="W27" s="76">
        <f>IF(SUM(B27:V27)=0,0,IF($AD$25=0,(B27*81)+(C27*86)+(D27*67)+(E27*72)+(F27*57)+(G27*47)+(H27*59)+(I27*9)+(K27*84)+(L27*89)+(M27*69)+(N27*74)+(O27*59)+(P27*47)+(Q27*64)+(R27*9)+(S27*29)+(T27*14.5)+(U27*25)+(V27*1),(B27*81)+(C27*86)+(D27*67)+(E27*72)+(F27*57)+(G27*47)+(H27*59)+(I27*9)+(K27*84)+(L27*89)+(M27*69)+(N27*74)+(O27*59)+(P27*41)+(Q27*64)+(R27*9)+(S27*29)+(T27*14.5)+(U27*25)+(V27*1)+$AD$25))</f>
        <v>0</v>
      </c>
      <c r="X27" s="105"/>
      <c r="Y27" s="237"/>
      <c r="Z27" s="237"/>
      <c r="AA27" s="237"/>
      <c r="AB27" s="83">
        <f>SUM(B27:V27)</f>
        <v>0</v>
      </c>
      <c r="AC27" s="84">
        <f>IF(AB27&gt;0,1,0)</f>
        <v>0</v>
      </c>
      <c r="AD27" s="84"/>
    </row>
    <row r="28" spans="1:30" ht="35.25" customHeight="1" thickBot="1" x14ac:dyDescent="0.45">
      <c r="A28" s="97"/>
      <c r="B28" s="258" t="s">
        <v>21</v>
      </c>
      <c r="C28" s="259" t="s">
        <v>22</v>
      </c>
      <c r="D28" s="258" t="s">
        <v>23</v>
      </c>
      <c r="E28" s="259" t="s">
        <v>24</v>
      </c>
      <c r="F28" s="267" t="s">
        <v>25</v>
      </c>
      <c r="G28" s="258" t="s">
        <v>26</v>
      </c>
      <c r="H28" s="258" t="s">
        <v>27</v>
      </c>
      <c r="I28" s="259" t="s">
        <v>28</v>
      </c>
      <c r="J28" s="260"/>
      <c r="K28" s="258" t="s">
        <v>21</v>
      </c>
      <c r="L28" s="259" t="s">
        <v>22</v>
      </c>
      <c r="M28" s="258" t="s">
        <v>23</v>
      </c>
      <c r="N28" s="259" t="s">
        <v>24</v>
      </c>
      <c r="O28" s="258" t="s">
        <v>25</v>
      </c>
      <c r="P28" s="258" t="s">
        <v>26</v>
      </c>
      <c r="Q28" s="258" t="s">
        <v>27</v>
      </c>
      <c r="R28" s="261" t="s">
        <v>28</v>
      </c>
      <c r="S28" s="258" t="s">
        <v>29</v>
      </c>
      <c r="T28" s="258" t="s">
        <v>30</v>
      </c>
      <c r="U28" s="258" t="s">
        <v>62</v>
      </c>
      <c r="V28" s="258" t="s">
        <v>31</v>
      </c>
      <c r="W28" s="98"/>
      <c r="X28" s="99"/>
      <c r="Y28" s="100"/>
      <c r="Z28" s="100"/>
      <c r="AA28" s="101"/>
      <c r="AB28" s="83"/>
      <c r="AC28" s="84"/>
      <c r="AD28" s="84"/>
    </row>
    <row r="29" spans="1:30" ht="35.25" customHeight="1" x14ac:dyDescent="0.4">
      <c r="A29" s="103">
        <v>46153</v>
      </c>
      <c r="B29" s="106"/>
      <c r="C29" s="107"/>
      <c r="D29" s="106"/>
      <c r="E29" s="90"/>
      <c r="F29" s="108"/>
      <c r="G29" s="91"/>
      <c r="H29" s="89"/>
      <c r="I29" s="90"/>
      <c r="J29" s="244"/>
      <c r="K29" s="91"/>
      <c r="L29" s="90"/>
      <c r="M29" s="89"/>
      <c r="N29" s="90"/>
      <c r="O29" s="109"/>
      <c r="P29" s="91"/>
      <c r="Q29" s="90"/>
      <c r="R29" s="109"/>
      <c r="S29" s="107"/>
      <c r="T29" s="109"/>
      <c r="U29" s="92"/>
      <c r="V29" s="80"/>
      <c r="W29" s="76">
        <f>IF(SUM(B29:V29)=0,0,IF($AD$31=0,(B29*81)+(C29*86)+(D29*67)+(E29*72)+(F29*57)+(G29*47)+(H29*59)+(I29*9)+(K29*84)+(L29*89)+(M29*69)+(N29*74)+(O29*59)+(P29*47)+(Q29*64)+(R29*9)+(S29*29)+(T29*14.5)+(U29*25)+(V29*1),(B29*81)+(C29*86)+(D29*67)+(E29*72)+(F29*57)+(G29*47)+(H29*59)+(I29*9)+(K29*84)+(L29*89)+(M29*69)+(N29*74)+(O29*59)+(P29*41)+(Q29*64)+(R29*9)+(S29*29)+(T29*14.5)+(U29*25)+(V29*1)+$AD$31))</f>
        <v>0</v>
      </c>
      <c r="X29" s="110"/>
      <c r="Y29" s="237" t="str">
        <f>IF($W$15&gt;0,IF(SUM($AC29:$AC33)&lt;3, IF(SUM(AC29:AC33)=0, "","DOUBLE DELIVERY COST, ORDER 3 TIMES OR MORE PER WEEK FOR STANDARD"),"STANDARD DELIVERY COST"),"Not Delivery")</f>
        <v>Not Delivery</v>
      </c>
      <c r="Z29" s="237"/>
      <c r="AA29" s="237"/>
      <c r="AB29" s="83">
        <f t="shared" ref="AB29:AB39" si="0">SUM(B29:V29)</f>
        <v>0</v>
      </c>
      <c r="AC29" s="84">
        <f>IF(AB29&gt;0,1,0)</f>
        <v>0</v>
      </c>
    </row>
    <row r="30" spans="1:30" ht="35.25" customHeight="1" thickBot="1" x14ac:dyDescent="0.45">
      <c r="A30" s="103">
        <v>46154</v>
      </c>
      <c r="B30" s="85"/>
      <c r="C30" s="85"/>
      <c r="D30" s="85"/>
      <c r="E30" s="80"/>
      <c r="F30" s="106"/>
      <c r="G30" s="93"/>
      <c r="H30" s="85"/>
      <c r="I30" s="80"/>
      <c r="J30" s="244"/>
      <c r="K30" s="93"/>
      <c r="L30" s="85"/>
      <c r="M30" s="85"/>
      <c r="N30" s="95"/>
      <c r="O30" s="87"/>
      <c r="P30" s="87"/>
      <c r="Q30" s="87"/>
      <c r="R30" s="87"/>
      <c r="S30" s="86"/>
      <c r="T30" s="85"/>
      <c r="U30" s="264"/>
      <c r="V30" s="80"/>
      <c r="W30" s="76">
        <f>IF(SUM(B30:V30)=0,0,IF($AD$31=0,(B30*81)+(C30*86)+(D30*67)+(E30*72)+(F30*57)+(G30*47)+(H30*59)+(I30*9)+(K30*84)+(L30*89)+(M30*69)+(N30*74)+(O30*59)+(P30*47)+(Q30*64)+(R30*9)+(S30*29)+(T30*14.5)+(U30*25)+(V30*1),(B30*81)+(C30*86)+(D30*67)+(E30*72)+(F30*57)+(G30*47)+(H30*59)+(I30*9)+(K30*84)+(L30*89)+(M30*69)+(N30*74)+(O30*59)+(P30*41)+(Q30*64)+(R30*9)+(S30*29)+(T30*14.5)+(U30*25)+(V30*1)+$AD$31))</f>
        <v>0</v>
      </c>
      <c r="X30" s="104"/>
      <c r="Y30" s="237"/>
      <c r="Z30" s="237"/>
      <c r="AA30" s="237"/>
      <c r="AB30" s="83">
        <f t="shared" si="0"/>
        <v>0</v>
      </c>
      <c r="AC30" s="84">
        <f>IF(AB30&gt;0,1,0)</f>
        <v>0</v>
      </c>
      <c r="AD30" s="84"/>
    </row>
    <row r="31" spans="1:30" ht="36" customHeight="1" thickBot="1" x14ac:dyDescent="0.45">
      <c r="A31" s="103">
        <v>46155</v>
      </c>
      <c r="B31" s="89"/>
      <c r="C31" s="90"/>
      <c r="D31" s="89"/>
      <c r="E31" s="90"/>
      <c r="F31" s="85"/>
      <c r="G31" s="91"/>
      <c r="H31" s="89"/>
      <c r="I31" s="90"/>
      <c r="J31" s="244"/>
      <c r="K31" s="91"/>
      <c r="L31" s="90"/>
      <c r="M31" s="85"/>
      <c r="N31" s="111"/>
      <c r="O31" s="85"/>
      <c r="P31" s="93"/>
      <c r="Q31" s="85"/>
      <c r="R31" s="85"/>
      <c r="S31" s="107"/>
      <c r="T31" s="85"/>
      <c r="U31" s="92"/>
      <c r="V31" s="92"/>
      <c r="W31" s="76">
        <f>IF(SUM(B31:V31)=0,0,IF($AD$31=0,(B31*81)+(C31*86)+(D31*67)+(E31*72)+(F31*57)+(G31*47)+(H31*59)+(I31*9)+(K31*84)+(L31*89)+(M31*69)+(N31*74)+(O31*59)+(P31*47)+(Q31*64)+(R31*9)+(S31*29)+(T31*14.5)+(U31*25)+(V31*1),(B31*81)+(C31*86)+(D31*67)+(E31*72)+(F31*57)+(G31*47)+(H31*59)+(I31*9)+(K31*84)+(L31*89)+(M31*69)+(N31*74)+(O31*59)+(P31*41)+(Q31*64)+(R31*9)+(S31*29)+(T31*14.5)+(U31*25)+(V31*1)+$AD$31))</f>
        <v>0</v>
      </c>
      <c r="X31" s="104"/>
      <c r="Y31" s="237"/>
      <c r="Z31" s="237"/>
      <c r="AA31" s="237"/>
      <c r="AB31" s="83">
        <f t="shared" si="0"/>
        <v>0</v>
      </c>
      <c r="AC31" s="84">
        <f>IF(AB31&gt;0,1,0)</f>
        <v>0</v>
      </c>
      <c r="AD31" s="84">
        <f>IF(SUM(AC29:AC33)&gt;=3,$W$15,($W$15*2))</f>
        <v>0</v>
      </c>
    </row>
    <row r="32" spans="1:30" ht="33" customHeight="1" thickBot="1" x14ac:dyDescent="0.45">
      <c r="A32" s="103">
        <v>46156</v>
      </c>
      <c r="B32" s="80"/>
      <c r="C32" s="80"/>
      <c r="D32" s="80"/>
      <c r="E32" s="80"/>
      <c r="F32" s="85"/>
      <c r="G32" s="86"/>
      <c r="H32" s="80"/>
      <c r="I32" s="80"/>
      <c r="J32" s="244"/>
      <c r="K32" s="86"/>
      <c r="L32" s="80"/>
      <c r="M32" s="80"/>
      <c r="N32" s="81"/>
      <c r="O32" s="106"/>
      <c r="P32" s="112"/>
      <c r="Q32" s="81"/>
      <c r="R32" s="106"/>
      <c r="S32" s="86"/>
      <c r="T32" s="85"/>
      <c r="U32" s="264"/>
      <c r="V32" s="80"/>
      <c r="W32" s="76">
        <f>IF(SUM(B32:V32)=0,0,IF($AD$31=0,(B32*81)+(C32*86)+(D32*67)+(E32*72)+(F32*57)+(G32*47)+(H32*59)+(I32*9)+(K32*84)+(L32*89)+(M32*69)+(N32*74)+(O32*59)+(P32*47)+(Q32*64)+(R32*9)+(S32*29)+(T32*14.5)+(U32*25)+(V32*1),(B32*81)+(C32*86)+(D32*67)+(E32*72)+(F32*57)+(G32*47)+(H32*59)+(I32*9)+(K32*84)+(L32*89)+(M32*69)+(N32*74)+(O32*59)+(P32*41)+(Q32*64)+(R32*9)+(S32*29)+(T32*14.5)+(U32*25)+(V32*1)+$AD$31))</f>
        <v>0</v>
      </c>
      <c r="X32" s="104"/>
      <c r="Y32" s="237"/>
      <c r="Z32" s="237"/>
      <c r="AA32" s="237"/>
      <c r="AB32" s="83">
        <f t="shared" si="0"/>
        <v>0</v>
      </c>
      <c r="AC32" s="84">
        <f>IF(AB32&gt;0,1,0)</f>
        <v>0</v>
      </c>
      <c r="AD32" s="84"/>
    </row>
    <row r="33" spans="1:30" ht="36" customHeight="1" thickBot="1" x14ac:dyDescent="0.45">
      <c r="A33" s="103">
        <v>46157</v>
      </c>
      <c r="B33" s="89"/>
      <c r="C33" s="89"/>
      <c r="D33" s="89"/>
      <c r="E33" s="92"/>
      <c r="F33" s="113"/>
      <c r="G33" s="91"/>
      <c r="H33" s="89"/>
      <c r="I33" s="92"/>
      <c r="J33" s="244"/>
      <c r="K33" s="91"/>
      <c r="L33" s="89"/>
      <c r="M33" s="85"/>
      <c r="N33" s="93"/>
      <c r="O33" s="269"/>
      <c r="P33" s="269"/>
      <c r="Q33" s="89"/>
      <c r="R33" s="113"/>
      <c r="S33" s="90"/>
      <c r="T33" s="113"/>
      <c r="U33" s="268"/>
      <c r="V33" s="95"/>
      <c r="W33" s="76">
        <f>IF(SUM(B33:V33)=0,0,IF($AD$31=0,(B33*81)+(C33*86)+(D33*67)+(E33*72)+(F33*57)+(G33*47)+(H33*59)+(I33*9)+(K33*84)+(L33*89)+(M33*69)+(N33*74)+(O33*59)+(P33*47)+(Q33*64)+(R33*9)+(S33*29)+(T33*14.5)+(U33*25)+(V33*1),(B33*81)+(C33*86)+(D33*67)+(E33*72)+(F33*57)+(G33*47)+(H33*59)+(I33*9)+(K33*84)+(L33*89)+(M33*69)+(N33*74)+(O33*59)+(P33*41)+(Q33*64)+(R33*9)+(S33*29)+(T33*14.5)+(U33*25)+(V33*1)+$AD$31))</f>
        <v>0</v>
      </c>
      <c r="X33" s="114"/>
      <c r="Y33" s="237"/>
      <c r="Z33" s="237"/>
      <c r="AA33" s="237"/>
      <c r="AB33" s="83">
        <f t="shared" si="0"/>
        <v>0</v>
      </c>
      <c r="AC33" s="84">
        <f>IF(AB33&gt;0,1,0)</f>
        <v>0</v>
      </c>
      <c r="AD33" s="84"/>
    </row>
    <row r="34" spans="1:30" ht="36" customHeight="1" thickBot="1" x14ac:dyDescent="0.45">
      <c r="A34" s="97"/>
      <c r="B34" s="258" t="s">
        <v>21</v>
      </c>
      <c r="C34" s="259" t="s">
        <v>22</v>
      </c>
      <c r="D34" s="258" t="s">
        <v>23</v>
      </c>
      <c r="E34" s="259" t="s">
        <v>24</v>
      </c>
      <c r="F34" s="258" t="s">
        <v>25</v>
      </c>
      <c r="G34" s="258" t="s">
        <v>26</v>
      </c>
      <c r="H34" s="258" t="s">
        <v>27</v>
      </c>
      <c r="I34" s="259" t="s">
        <v>28</v>
      </c>
      <c r="J34" s="260"/>
      <c r="K34" s="261" t="s">
        <v>21</v>
      </c>
      <c r="L34" s="259" t="s">
        <v>22</v>
      </c>
      <c r="M34" s="258" t="s">
        <v>23</v>
      </c>
      <c r="N34" s="259" t="s">
        <v>24</v>
      </c>
      <c r="O34" s="258" t="s">
        <v>25</v>
      </c>
      <c r="P34" s="258" t="s">
        <v>26</v>
      </c>
      <c r="Q34" s="258" t="s">
        <v>27</v>
      </c>
      <c r="R34" s="261" t="s">
        <v>28</v>
      </c>
      <c r="S34" s="258" t="s">
        <v>29</v>
      </c>
      <c r="T34" s="258" t="s">
        <v>30</v>
      </c>
      <c r="U34" s="258" t="s">
        <v>62</v>
      </c>
      <c r="V34" s="258" t="s">
        <v>31</v>
      </c>
      <c r="W34" s="98"/>
      <c r="X34" s="99"/>
      <c r="Y34" s="100"/>
      <c r="Z34" s="100"/>
      <c r="AA34" s="101"/>
      <c r="AB34" s="83">
        <f t="shared" si="0"/>
        <v>0</v>
      </c>
      <c r="AC34" s="84"/>
      <c r="AD34" s="84"/>
    </row>
    <row r="35" spans="1:30" ht="36" customHeight="1" thickBot="1" x14ac:dyDescent="0.45">
      <c r="A35" s="103">
        <v>46160</v>
      </c>
      <c r="B35" s="80"/>
      <c r="C35" s="80"/>
      <c r="D35" s="80"/>
      <c r="E35" s="80"/>
      <c r="F35" s="80"/>
      <c r="G35" s="80"/>
      <c r="H35" s="80"/>
      <c r="I35" s="80"/>
      <c r="J35" s="244"/>
      <c r="K35" s="80"/>
      <c r="L35" s="80"/>
      <c r="M35" s="80"/>
      <c r="N35" s="80"/>
      <c r="O35" s="85"/>
      <c r="P35" s="85"/>
      <c r="Q35" s="80"/>
      <c r="R35" s="80"/>
      <c r="S35" s="80"/>
      <c r="T35" s="81"/>
      <c r="U35" s="81"/>
      <c r="V35" s="80"/>
      <c r="W35" s="76">
        <f>IF(SUM(B35:V35)=0,0,IF($AD$37=0,(B35*81)+(C35*86)+(D35*67)+(E35*72)+(F35*57)+(G35*47)+(H35*59)+(I35*9)+(K35*84)+(L35*89)+(M35*69)+(N35*74)+(O35*59)+(P35*47)+(Q35*64)+(R35*9)+(S35*29)+(T35*14.5)+(U35*25)+(V35*1),(B35*81)+(C35*86)+(D35*67)+(E35*72)+(F35*57)+(G35*47)+(H35*59)+(I35*9)+(K35*84)+(L35*89)+(M35*69)+(N35*74)+(O35*59)+(P35*41)+(Q35*64)+(R35*9)+(S35*29)+(T35*14.5)+(U35*25)+(V35*1)+$AD$37))</f>
        <v>0</v>
      </c>
      <c r="X35" s="110"/>
      <c r="Y35" s="237" t="str">
        <f>IF($W$15&gt;0,IF(SUM($AC35:$AC39)&lt;3, IF(SUM(AC35:AC39)=0, "","DOUBLE DELIVERY COST, ORDER 3 TIMES OR MORE PER WEEK FOR STANDARD"),"STANDARD DELIVERY COST"),"Not Delivery")</f>
        <v>Not Delivery</v>
      </c>
      <c r="Z35" s="237"/>
      <c r="AA35" s="237"/>
      <c r="AB35" s="83">
        <f t="shared" si="0"/>
        <v>0</v>
      </c>
      <c r="AC35" s="84">
        <f>IF(AB35&gt;0,1,0)</f>
        <v>0</v>
      </c>
    </row>
    <row r="36" spans="1:30" ht="35.25" customHeight="1" x14ac:dyDescent="0.4">
      <c r="A36" s="103">
        <v>46161</v>
      </c>
      <c r="B36" s="85"/>
      <c r="C36" s="85"/>
      <c r="D36" s="85"/>
      <c r="E36" s="85"/>
      <c r="F36" s="85"/>
      <c r="G36" s="85"/>
      <c r="H36" s="85"/>
      <c r="I36" s="80"/>
      <c r="J36" s="244"/>
      <c r="K36" s="86"/>
      <c r="L36" s="80"/>
      <c r="M36" s="80"/>
      <c r="N36" s="80"/>
      <c r="O36" s="85"/>
      <c r="P36" s="266"/>
      <c r="Q36" s="86"/>
      <c r="R36" s="80"/>
      <c r="S36" s="80"/>
      <c r="T36" s="85"/>
      <c r="U36" s="264"/>
      <c r="V36" s="80"/>
      <c r="W36" s="76">
        <f>IF(SUM(B36:V36)=0,0,IF($AD$37=0,(B36*81)+(C36*86)+(D36*67)+(E36*72)+(F36*57)+(G36*47)+(H36*59)+(I36*9)+(K36*84)+(L36*89)+(M36*69)+(N36*74)+(O36*59)+(P36*47)+(Q36*64)+(R36*9)+(S36*29)+(T36*14.5)+(U36*25)+(V36*1),(B36*81)+(C36*86)+(D36*67)+(E36*72)+(F36*57)+(G36*47)+(H36*59)+(I36*9)+(K36*84)+(L36*89)+(M36*69)+(N36*74)+(O36*59)+(P36*41)+(Q36*64)+(R36*9)+(S36*29)+(T36*14.5)+(U36*25)+(V36*1)+$AD$37))</f>
        <v>0</v>
      </c>
      <c r="X36" s="104"/>
      <c r="Y36" s="237"/>
      <c r="Z36" s="237"/>
      <c r="AA36" s="237"/>
      <c r="AB36" s="83">
        <f t="shared" si="0"/>
        <v>0</v>
      </c>
      <c r="AC36" s="84">
        <f>IF(AB36&gt;0,1,0)</f>
        <v>0</v>
      </c>
      <c r="AD36" s="84"/>
    </row>
    <row r="37" spans="1:30" ht="36" customHeight="1" x14ac:dyDescent="0.4">
      <c r="A37" s="103">
        <v>46162</v>
      </c>
      <c r="B37" s="89"/>
      <c r="C37" s="90"/>
      <c r="D37" s="89"/>
      <c r="E37" s="90"/>
      <c r="F37" s="85"/>
      <c r="G37" s="89"/>
      <c r="H37" s="89"/>
      <c r="I37" s="90"/>
      <c r="J37" s="244"/>
      <c r="K37" s="91"/>
      <c r="L37" s="90"/>
      <c r="M37" s="89"/>
      <c r="N37" s="90"/>
      <c r="O37" s="270"/>
      <c r="P37" s="270"/>
      <c r="Q37" s="90"/>
      <c r="R37" s="89"/>
      <c r="S37" s="85"/>
      <c r="T37" s="85"/>
      <c r="U37" s="92"/>
      <c r="V37" s="92"/>
      <c r="W37" s="76">
        <f>IF(SUM(B37:V37)=0,0,IF($AD$37=0,(B37*81)+(C37*86)+(D37*67)+(E37*72)+(F37*57)+(G37*47)+(H37*59)+(I37*9)+(K37*84)+(L37*89)+(M37*69)+(N37*74)+(O37*59)+(P37*47)+(Q37*64)+(R37*9)+(S37*29)+(T37*14.5)+(U37*25)+(V37*1),(B37*81)+(C37*86)+(D37*67)+(E37*72)+(F37*57)+(G37*47)+(H37*59)+(I37*9)+(K37*84)+(L37*89)+(M37*69)+(N37*74)+(O37*59)+(P37*41)+(Q37*64)+(R37*9)+(S37*29)+(T37*14.5)+(U37*25)+(V37*1)+$AD$37))</f>
        <v>0</v>
      </c>
      <c r="X37" s="104"/>
      <c r="Y37" s="237"/>
      <c r="Z37" s="237"/>
      <c r="AA37" s="237"/>
      <c r="AB37" s="83">
        <f t="shared" si="0"/>
        <v>0</v>
      </c>
      <c r="AC37" s="84">
        <f>IF(AB37&gt;0,1,0)</f>
        <v>0</v>
      </c>
      <c r="AD37" s="84">
        <f>IF(SUM(AC35:AC39)&gt;=3,$W$15,($W$15*2))</f>
        <v>0</v>
      </c>
    </row>
    <row r="38" spans="1:30" ht="33" customHeight="1" x14ac:dyDescent="0.4">
      <c r="A38" s="103">
        <v>46163</v>
      </c>
      <c r="B38" s="80"/>
      <c r="C38" s="80"/>
      <c r="D38" s="80"/>
      <c r="E38" s="80"/>
      <c r="F38" s="80"/>
      <c r="G38" s="80"/>
      <c r="H38" s="80"/>
      <c r="I38" s="80"/>
      <c r="J38" s="244"/>
      <c r="K38" s="93"/>
      <c r="L38" s="86"/>
      <c r="M38" s="85"/>
      <c r="N38" s="85"/>
      <c r="O38" s="85"/>
      <c r="P38" s="85"/>
      <c r="Q38" s="93"/>
      <c r="R38" s="85"/>
      <c r="S38" s="85"/>
      <c r="T38" s="85"/>
      <c r="U38" s="264"/>
      <c r="V38" s="80"/>
      <c r="W38" s="76">
        <f>IF(SUM(B38:V38)=0,0,IF($AD$37=0,(B38*81)+(C38*86)+(D38*67)+(E38*72)+(F38*57)+(G38*47)+(H38*59)+(I38*9)+(K38*84)+(L38*89)+(M38*69)+(N38*74)+(O38*59)+(P38*47)+(Q38*64)+(R38*9)+(S38*29)+(T38*14.5)+(U38*25)+(V38*1),(B38*81)+(C38*86)+(D38*67)+(E38*72)+(F38*57)+(G38*47)+(H38*59)+(I38*9)+(K38*84)+(L38*89)+(M38*69)+(N38*74)+(O38*59)+(P38*41)+(Q38*64)+(R38*9)+(S38*29)+(T38*14.5)+(U38*25)+(V38*1)+$AD$37))</f>
        <v>0</v>
      </c>
      <c r="X38" s="82"/>
      <c r="Y38" s="237"/>
      <c r="Z38" s="237"/>
      <c r="AA38" s="237"/>
      <c r="AB38" s="83">
        <f t="shared" si="0"/>
        <v>0</v>
      </c>
      <c r="AC38" s="84">
        <f>IF(AB38&gt;0,1,0)</f>
        <v>0</v>
      </c>
      <c r="AD38" s="84"/>
    </row>
    <row r="39" spans="1:30" ht="35.25" customHeight="1" x14ac:dyDescent="0.4">
      <c r="A39" s="103">
        <v>46164</v>
      </c>
      <c r="B39" s="89"/>
      <c r="C39" s="89"/>
      <c r="D39" s="89"/>
      <c r="E39" s="89"/>
      <c r="F39" s="89"/>
      <c r="G39" s="89"/>
      <c r="H39" s="89"/>
      <c r="I39" s="92"/>
      <c r="J39" s="244"/>
      <c r="K39" s="94"/>
      <c r="L39" s="95"/>
      <c r="M39" s="85"/>
      <c r="N39" s="85"/>
      <c r="O39" s="269"/>
      <c r="P39" s="269"/>
      <c r="Q39" s="94"/>
      <c r="R39" s="95"/>
      <c r="S39" s="95"/>
      <c r="T39" s="95"/>
      <c r="U39" s="265"/>
      <c r="V39" s="95"/>
      <c r="W39" s="76">
        <f>IF(SUM(B39:V39)=0,0,IF($AD$37=0,(B39*81)+(C39*86)+(D39*67)+(E39*72)+(F39*57)+(G39*47)+(H39*59)+(I39*9)+(K39*84)+(L39*89)+(M39*69)+(N39*74)+(O39*59)+(P39*47)+(Q39*64)+(R39*9)+(S39*29)+(T39*14.5)+(U39*25)+(V39*1),(B39*81)+(C39*86)+(D39*67)+(E39*72)+(F39*57)+(G39*47)+(H39*59)+(I39*9)+(K39*84)+(L39*89)+(M39*69)+(N39*74)+(O39*59)+(P39*41)+(Q39*64)+(R39*9)+(S39*29)+(T39*14.5)+(U39*25)+(V39*1)+$AD$37))</f>
        <v>0</v>
      </c>
      <c r="X39" s="115"/>
      <c r="Y39" s="237"/>
      <c r="Z39" s="237"/>
      <c r="AA39" s="237"/>
      <c r="AB39" s="83">
        <f t="shared" si="0"/>
        <v>0</v>
      </c>
      <c r="AC39" s="84">
        <f>IF(AB39&gt;0,1,0)</f>
        <v>0</v>
      </c>
      <c r="AD39" s="84"/>
    </row>
    <row r="40" spans="1:30" ht="35.25" customHeight="1" thickBot="1" x14ac:dyDescent="0.45">
      <c r="A40" s="97"/>
      <c r="B40" s="258" t="s">
        <v>21</v>
      </c>
      <c r="C40" s="259" t="s">
        <v>22</v>
      </c>
      <c r="D40" s="258" t="s">
        <v>23</v>
      </c>
      <c r="E40" s="259" t="s">
        <v>24</v>
      </c>
      <c r="F40" s="258" t="s">
        <v>25</v>
      </c>
      <c r="G40" s="258" t="s">
        <v>26</v>
      </c>
      <c r="H40" s="258" t="s">
        <v>27</v>
      </c>
      <c r="I40" s="259" t="s">
        <v>28</v>
      </c>
      <c r="J40" s="260"/>
      <c r="K40" s="261" t="s">
        <v>21</v>
      </c>
      <c r="L40" s="259" t="s">
        <v>22</v>
      </c>
      <c r="M40" s="258" t="s">
        <v>23</v>
      </c>
      <c r="N40" s="259" t="s">
        <v>24</v>
      </c>
      <c r="O40" s="258" t="s">
        <v>25</v>
      </c>
      <c r="P40" s="258" t="s">
        <v>26</v>
      </c>
      <c r="Q40" s="258" t="s">
        <v>27</v>
      </c>
      <c r="R40" s="261" t="s">
        <v>28</v>
      </c>
      <c r="S40" s="258" t="s">
        <v>29</v>
      </c>
      <c r="T40" s="258" t="s">
        <v>30</v>
      </c>
      <c r="U40" s="258" t="s">
        <v>62</v>
      </c>
      <c r="V40" s="258" t="s">
        <v>31</v>
      </c>
      <c r="W40" s="98"/>
      <c r="X40" s="99"/>
      <c r="Y40" s="100"/>
      <c r="Z40" s="100"/>
      <c r="AA40" s="101"/>
      <c r="AB40" s="83"/>
      <c r="AC40" s="84"/>
      <c r="AD40" s="84"/>
    </row>
    <row r="41" spans="1:30" ht="36" customHeight="1" thickBot="1" x14ac:dyDescent="0.45">
      <c r="A41" s="103">
        <v>46167</v>
      </c>
      <c r="B41" s="80"/>
      <c r="C41" s="80"/>
      <c r="D41" s="80"/>
      <c r="E41" s="80"/>
      <c r="F41" s="80"/>
      <c r="G41" s="80"/>
      <c r="H41" s="80"/>
      <c r="I41" s="80"/>
      <c r="J41" s="244"/>
      <c r="K41" s="80"/>
      <c r="L41" s="80"/>
      <c r="M41" s="80"/>
      <c r="N41" s="80"/>
      <c r="O41" s="80"/>
      <c r="P41" s="85"/>
      <c r="Q41" s="80"/>
      <c r="R41" s="80"/>
      <c r="S41" s="80"/>
      <c r="T41" s="108"/>
      <c r="U41" s="81"/>
      <c r="V41" s="80"/>
      <c r="W41" s="76">
        <f>IF(SUM(B41:V41)=0,0,IF($AD$43=0,(B41*81)+(C41*86)+(D41*67)+(E41*72)+(F41*57)+(G41*47)+(H41*59)+(I41*9)+(K41*84)+(L41*89)+(M41*69)+(N41*74)+(O41*59)+(P41*47)+(Q41*64)+(R41*9)+(S41*29)+(T41*14.5)+(U41*25)+(V41*1),(B41*81)+(C41*86)+(D41*67)+(E41*72)+(F41*57)+(G41*47)+(H41*59)+(I41*9)+(K41*84)+(L41*89)+(M41*69)+(N41*74)+(O41*59)+(P41*41)+(Q41*64)+(R41*9)+(S41*29)+(T41*14.5)+(U41*25)+(V41*1)+$AD$43))</f>
        <v>0</v>
      </c>
      <c r="X41" s="116"/>
      <c r="Y41" s="237" t="str">
        <f>IF($W$15&gt;0,IF(SUM($AC41:$AC45)&lt;3, IF(SUM(AC41:AC45)=0, "","DOUBLE DELIVERY COST, ORDER 3 TIMES OR MORE PER WEEK FOR STANDARD"),"STANDARD DELIVERY COST"),"Not Delivery")</f>
        <v>Not Delivery</v>
      </c>
      <c r="Z41" s="237"/>
      <c r="AA41" s="237"/>
      <c r="AB41" s="83">
        <f>SUM(B41:V41)</f>
        <v>0</v>
      </c>
      <c r="AC41" s="84">
        <f>IF(AB41&gt;0,1,0)</f>
        <v>0</v>
      </c>
    </row>
    <row r="42" spans="1:30" ht="35.25" customHeight="1" thickBot="1" x14ac:dyDescent="0.45">
      <c r="A42" s="103">
        <v>46168</v>
      </c>
      <c r="B42" s="80"/>
      <c r="C42" s="80"/>
      <c r="D42" s="80"/>
      <c r="E42" s="80"/>
      <c r="F42" s="80"/>
      <c r="G42" s="80"/>
      <c r="H42" s="80"/>
      <c r="I42" s="80"/>
      <c r="J42" s="244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264"/>
      <c r="V42" s="80"/>
      <c r="W42" s="76">
        <f>IF(SUM(B42:V42)=0,0,IF($AD$43=0,(B42*81)+(C42*86)+(D42*67)+(E42*72)+(F42*57)+(G42*47)+(H42*59)+(I42*9)+(K42*84)+(L42*89)+(M42*69)+(N42*74)+(O42*59)+(P42*47)+(Q42*64)+(R42*9)+(S42*29)+(T42*14.5)+(U42*25)+(V42*1),(B42*81)+(C42*86)+(D42*67)+(E42*72)+(F42*57)+(G42*47)+(H42*59)+(I42*9)+(K42*84)+(L42*89)+(M42*69)+(N42*74)+(O42*59)+(P42*41)+(Q42*64)+(R42*9)+(S42*29)+(T42*14.5)+(U42*25)+(V42*1)+$AD$43))</f>
        <v>0</v>
      </c>
      <c r="X42" s="117"/>
      <c r="Y42" s="237"/>
      <c r="Z42" s="237"/>
      <c r="AA42" s="237"/>
      <c r="AB42" s="83">
        <f>SUM(B42:V42)</f>
        <v>0</v>
      </c>
      <c r="AC42" s="84">
        <f>IF(AB42&gt;0,1,0)</f>
        <v>0</v>
      </c>
      <c r="AD42" s="84"/>
    </row>
    <row r="43" spans="1:30" ht="35.25" customHeight="1" thickBot="1" x14ac:dyDescent="0.45">
      <c r="A43" s="103">
        <v>46169</v>
      </c>
      <c r="B43" s="80"/>
      <c r="C43" s="80"/>
      <c r="D43" s="80"/>
      <c r="E43" s="80"/>
      <c r="F43" s="80"/>
      <c r="G43" s="80"/>
      <c r="H43" s="80"/>
      <c r="I43" s="80"/>
      <c r="J43" s="272"/>
      <c r="K43" s="80"/>
      <c r="L43" s="80"/>
      <c r="M43" s="87"/>
      <c r="N43" s="87"/>
      <c r="O43" s="87"/>
      <c r="P43" s="87"/>
      <c r="Q43" s="80"/>
      <c r="R43" s="80"/>
      <c r="S43" s="80"/>
      <c r="T43" s="80"/>
      <c r="U43" s="80"/>
      <c r="V43" s="80"/>
      <c r="W43" s="76">
        <f>IF(SUM(B43:V43)=0,0,IF($AD$43=0,(B43*81)+(C43*86)+(D43*67)+(E43*72)+(F43*57)+(G43*47)+(H43*59)+(I43*9)+(K43*84)+(L43*89)+(M43*69)+(N43*74)+(O43*59)+(P43*47)+(Q43*64)+(R43*9)+(S43*29)+(T43*14.5)+(U43*25)+(V43*1),(B43*81)+(C43*86)+(D43*67)+(E43*72)+(F43*57)+(G43*47)+(H43*59)+(I43*9)+(K43*84)+(L43*89)+(M43*69)+(N43*74)+(O43*59)+(P43*41)+(Q43*64)+(R43*9)+(S43*29)+(T43*14.5)+(U43*25)+(V43*1)+$AD$43))</f>
        <v>0</v>
      </c>
      <c r="X43" s="117"/>
      <c r="Y43" s="237"/>
      <c r="Z43" s="237"/>
      <c r="AA43" s="237"/>
      <c r="AB43" s="83">
        <f t="shared" ref="AB43:AB45" si="1">SUM(B43:V43)</f>
        <v>0</v>
      </c>
      <c r="AC43" s="84">
        <f>IF(AB43&gt;0,1,0)</f>
        <v>0</v>
      </c>
      <c r="AD43" s="118">
        <f>IF(SUM(AC41:AC45)&gt;=3,$W$15,($W$15*2))</f>
        <v>0</v>
      </c>
    </row>
    <row r="44" spans="1:30" s="119" customFormat="1" ht="30.75" thickBot="1" x14ac:dyDescent="0.45">
      <c r="A44" s="103">
        <v>46170</v>
      </c>
      <c r="B44" s="80"/>
      <c r="C44" s="80"/>
      <c r="D44" s="80"/>
      <c r="E44" s="80"/>
      <c r="F44" s="80"/>
      <c r="G44" s="80"/>
      <c r="H44" s="80"/>
      <c r="I44" s="80"/>
      <c r="J44" s="272"/>
      <c r="K44" s="80"/>
      <c r="L44" s="80"/>
      <c r="M44" s="272"/>
      <c r="N44" s="272"/>
      <c r="O44" s="272"/>
      <c r="P44" s="272"/>
      <c r="Q44" s="80"/>
      <c r="R44" s="80"/>
      <c r="S44" s="80"/>
      <c r="T44" s="85"/>
      <c r="U44" s="264"/>
      <c r="V44" s="80"/>
      <c r="W44" s="76">
        <f>IF(SUM(B44:V44)=0,0,IF($AD$43=0,(B44*81)+(C44*86)+(D44*67)+(E44*72)+(F44*57)+(G44*47)+(H44*59)+(I44*9)+(K44*131)+(L44*136)+(M44*69)+(N44*74)+(O44*59)+(P44*47)+(Q44*90)+(R44*9)+(S44*29)+(T44*14.5)+(U44*25)+(V44*1),(B44*81)+(C44*86)+(D44*67)+(E44*72)+(F44*57)+(G44*47)+(H44*59)+(I44*9)+(K44*131)+(L44*136)+(M44*69)+(N44*74)+(O44*59)+(P44*41)+(Q44*90)+(R44*9)+(S44*29)+(T44*14.5)+(U44*25)+(V44*1)+$AD$43))</f>
        <v>0</v>
      </c>
      <c r="X44" s="117"/>
      <c r="Y44" s="237"/>
      <c r="Z44" s="237"/>
      <c r="AA44" s="237"/>
      <c r="AB44" s="83">
        <f t="shared" si="1"/>
        <v>0</v>
      </c>
      <c r="AC44" s="84">
        <f>IF(AB44&gt;0,1,0)</f>
        <v>0</v>
      </c>
      <c r="AD44" s="84"/>
    </row>
    <row r="45" spans="1:30" ht="30.75" thickBot="1" x14ac:dyDescent="0.45">
      <c r="A45" s="103">
        <v>46171</v>
      </c>
      <c r="B45" s="80"/>
      <c r="C45" s="80"/>
      <c r="D45" s="80"/>
      <c r="E45" s="80"/>
      <c r="F45" s="80"/>
      <c r="G45" s="80"/>
      <c r="H45" s="80"/>
      <c r="I45" s="80"/>
      <c r="J45" s="272"/>
      <c r="K45" s="80"/>
      <c r="L45" s="80"/>
      <c r="M45" s="273"/>
      <c r="N45" s="273"/>
      <c r="O45" s="273"/>
      <c r="P45" s="273"/>
      <c r="Q45" s="80"/>
      <c r="R45" s="80"/>
      <c r="S45" s="95"/>
      <c r="T45" s="106"/>
      <c r="U45" s="271"/>
      <c r="V45" s="95"/>
      <c r="W45" s="76">
        <f>IF(SUM(B45:V45)=0,0,IF($AD$43=0,(B45*81)+(C45*86)+(D45*67)+(E45*72)+(F45*57)+(G45*47)+(H45*59)+(I45*9)+(K45*95)+(L45*100)+(M45*69)+(N45*74)+(O45*59)+(P45*47)+(Q45*68)+(R45*9)+(S45*29)+(T45*14.5)+(U45*25)+(V45*1),(B45*81)+(C45*86)+(D45*67)+(E45*72)+(F45*57)+(G45*47)+(H45*59)+(I45*9)+(K45*95)+(L45*100)+(M45*69)+(N45*74)+(O45*59)+(P45*41)+(Q45*68)+(R45*9)+(S45*29)+(T45*14.5)+(U45*25)+(V45*1)+$AD$43))</f>
        <v>0</v>
      </c>
      <c r="X45" s="117"/>
      <c r="Y45" s="237"/>
      <c r="Z45" s="237"/>
      <c r="AA45" s="237"/>
      <c r="AB45" s="83">
        <f t="shared" si="1"/>
        <v>0</v>
      </c>
      <c r="AC45" s="84">
        <f>IF(AB45&gt;0,1,0)</f>
        <v>0</v>
      </c>
      <c r="AD45" s="84"/>
    </row>
    <row r="46" spans="1:30" ht="34.5" customHeight="1" thickBot="1" x14ac:dyDescent="0.45">
      <c r="A46" s="120" t="s">
        <v>33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2"/>
      <c r="N46" s="122"/>
      <c r="O46" s="122"/>
      <c r="P46" s="122"/>
      <c r="Q46" s="122"/>
      <c r="R46" s="122"/>
      <c r="S46" s="123"/>
      <c r="T46" s="242">
        <f>SUM(W17:W45)</f>
        <v>0</v>
      </c>
      <c r="U46" s="242"/>
      <c r="V46" s="242"/>
      <c r="W46" s="242"/>
      <c r="X46" s="124"/>
      <c r="Y46" s="125"/>
      <c r="Z46" s="126"/>
      <c r="AA46" s="125"/>
      <c r="AB46" s="83"/>
    </row>
    <row r="47" spans="1:30" ht="28.5" customHeight="1" x14ac:dyDescent="0.4">
      <c r="A47" s="127" t="s">
        <v>34</v>
      </c>
      <c r="B47" s="128"/>
      <c r="C47" s="128"/>
      <c r="D47" s="128"/>
      <c r="E47" s="129"/>
      <c r="F47" s="129"/>
      <c r="G47" s="129"/>
      <c r="H47" s="129"/>
      <c r="I47" s="129"/>
      <c r="J47" s="10"/>
      <c r="K47" s="53"/>
      <c r="L47" s="130"/>
      <c r="M47" s="130"/>
      <c r="N47" s="131"/>
      <c r="O47" s="131"/>
      <c r="P47" s="132"/>
      <c r="Q47" s="132"/>
      <c r="R47" s="128"/>
      <c r="S47" s="128"/>
      <c r="T47" s="128"/>
      <c r="U47" s="128"/>
      <c r="V47" s="129"/>
      <c r="W47" s="133"/>
      <c r="X47" s="130"/>
      <c r="Y47" s="130"/>
      <c r="Z47" s="53"/>
      <c r="AA47" s="54"/>
      <c r="AB47" s="134"/>
    </row>
    <row r="48" spans="1:30" ht="34.5" customHeight="1" x14ac:dyDescent="0.6">
      <c r="A48" s="135" t="s">
        <v>35</v>
      </c>
      <c r="B48" s="136"/>
      <c r="C48" s="136"/>
      <c r="D48" s="132"/>
      <c r="E48" s="131"/>
      <c r="F48" s="131"/>
      <c r="G48" s="131"/>
      <c r="H48" s="131"/>
      <c r="I48" s="131"/>
      <c r="J48" s="53"/>
      <c r="K48" s="53"/>
      <c r="L48" s="130"/>
      <c r="M48" s="130"/>
      <c r="N48" s="131"/>
      <c r="O48" s="131"/>
      <c r="P48" s="132"/>
      <c r="Q48" s="132"/>
      <c r="R48" s="128"/>
      <c r="S48" s="128"/>
      <c r="T48" s="128"/>
      <c r="U48" s="128"/>
      <c r="V48" s="129"/>
      <c r="W48" s="129"/>
      <c r="X48" s="130"/>
      <c r="Y48" s="130"/>
      <c r="Z48" s="137"/>
      <c r="AA48" s="138"/>
      <c r="AB48" s="83"/>
    </row>
    <row r="49" spans="1:28" ht="22.5" customHeight="1" x14ac:dyDescent="0.4">
      <c r="A49" s="139"/>
      <c r="B49" s="140"/>
      <c r="C49" s="140"/>
      <c r="D49" s="140"/>
      <c r="E49" s="140"/>
      <c r="F49" s="140"/>
      <c r="G49" s="140"/>
      <c r="H49" s="140"/>
      <c r="I49" s="140"/>
      <c r="J49" s="137"/>
      <c r="K49" s="137"/>
      <c r="L49" s="130"/>
      <c r="M49" s="130"/>
      <c r="N49" s="131"/>
      <c r="O49" s="131"/>
      <c r="P49" s="140"/>
      <c r="Q49" s="140"/>
      <c r="R49" s="128"/>
      <c r="S49" s="128"/>
      <c r="T49" s="128"/>
      <c r="U49" s="128"/>
      <c r="V49" s="128"/>
      <c r="W49" s="129"/>
      <c r="X49" s="130"/>
      <c r="Y49" s="130"/>
      <c r="Z49" s="55"/>
      <c r="AA49" s="141"/>
      <c r="AB49" s="83"/>
    </row>
    <row r="50" spans="1:28" ht="33.75" customHeight="1" x14ac:dyDescent="0.5">
      <c r="A50" s="142" t="s">
        <v>36</v>
      </c>
      <c r="B50" s="143"/>
      <c r="C50" s="143"/>
      <c r="D50" s="143"/>
      <c r="E50" s="143"/>
      <c r="F50" s="143"/>
      <c r="G50" s="143"/>
      <c r="H50" s="143"/>
      <c r="I50" s="143"/>
      <c r="J50" s="144"/>
      <c r="K50" s="144"/>
      <c r="L50" s="143"/>
      <c r="M50" s="143"/>
      <c r="N50" s="143"/>
      <c r="O50" s="143"/>
      <c r="P50" s="130"/>
      <c r="Q50" s="130"/>
      <c r="R50" s="145"/>
      <c r="S50" s="145"/>
      <c r="T50" s="145"/>
      <c r="U50" s="145"/>
      <c r="V50" s="145"/>
      <c r="W50" s="145"/>
      <c r="X50" s="145"/>
      <c r="Y50" s="145"/>
      <c r="Z50" s="55"/>
      <c r="AA50" s="141"/>
      <c r="AB50" s="83"/>
    </row>
    <row r="51" spans="1:28" ht="26.25" customHeight="1" x14ac:dyDescent="0.5">
      <c r="A51" s="142"/>
      <c r="B51" s="143"/>
      <c r="C51" s="143"/>
      <c r="D51" s="143"/>
      <c r="E51" s="143"/>
      <c r="F51" s="143"/>
      <c r="G51" s="143"/>
      <c r="H51" s="143"/>
      <c r="I51" s="143"/>
      <c r="J51" s="144"/>
      <c r="K51" s="144"/>
      <c r="L51" s="143"/>
      <c r="M51" s="143"/>
      <c r="N51" s="143"/>
      <c r="O51" s="143"/>
      <c r="P51" s="130"/>
      <c r="Q51" s="130"/>
      <c r="R51" s="145"/>
      <c r="S51" s="145"/>
      <c r="T51" s="145"/>
      <c r="U51" s="145"/>
      <c r="V51" s="145"/>
      <c r="W51" s="145"/>
      <c r="X51" s="145"/>
      <c r="Y51" s="145"/>
      <c r="Z51" s="55"/>
      <c r="AA51" s="141"/>
      <c r="AB51" s="83"/>
    </row>
    <row r="52" spans="1:28" ht="36.75" customHeight="1" x14ac:dyDescent="0.6">
      <c r="A52" s="135" t="s">
        <v>37</v>
      </c>
      <c r="B52" s="146"/>
      <c r="C52" s="146"/>
      <c r="D52" s="146"/>
      <c r="E52" s="146"/>
      <c r="F52" s="146"/>
      <c r="G52" s="146"/>
      <c r="H52" s="146"/>
      <c r="I52" s="146"/>
      <c r="J52" s="147"/>
      <c r="K52" s="147"/>
      <c r="L52" s="146"/>
      <c r="M52" s="136"/>
      <c r="N52" s="146"/>
      <c r="O52" s="146"/>
      <c r="P52" s="146"/>
      <c r="Q52" s="146"/>
      <c r="R52" s="148"/>
      <c r="S52" s="148"/>
      <c r="T52" s="148"/>
      <c r="U52" s="148"/>
      <c r="V52" s="148"/>
      <c r="W52" s="129"/>
      <c r="X52" s="129"/>
      <c r="Y52" s="129"/>
      <c r="Z52" s="55"/>
      <c r="AA52" s="141"/>
      <c r="AB52" s="83"/>
    </row>
    <row r="53" spans="1:28" ht="26.25" customHeight="1" x14ac:dyDescent="0.5">
      <c r="A53" s="149" t="s">
        <v>38</v>
      </c>
      <c r="B53" s="150"/>
      <c r="C53" s="150"/>
      <c r="D53" s="150"/>
      <c r="E53" s="150"/>
      <c r="F53" s="150"/>
      <c r="G53" s="150"/>
      <c r="H53" s="150"/>
      <c r="I53" s="150"/>
      <c r="J53" s="151"/>
      <c r="K53" s="151"/>
      <c r="L53" s="150"/>
      <c r="M53" s="150"/>
      <c r="N53" s="150"/>
      <c r="O53" s="150"/>
      <c r="P53" s="150"/>
      <c r="Q53" s="150"/>
      <c r="R53" s="32"/>
      <c r="S53" s="32"/>
      <c r="T53" s="32"/>
      <c r="U53" s="32"/>
      <c r="V53" s="32"/>
      <c r="W53" s="32"/>
      <c r="X53" s="129"/>
      <c r="Y53" s="129"/>
      <c r="Z53" s="55"/>
      <c r="AA53" s="141"/>
      <c r="AB53" s="152"/>
    </row>
    <row r="54" spans="1:28" ht="35.25" customHeight="1" x14ac:dyDescent="0.4">
      <c r="A54" s="153" t="s">
        <v>39</v>
      </c>
      <c r="B54" s="129"/>
      <c r="C54" s="129"/>
      <c r="D54" s="129"/>
      <c r="E54" s="129"/>
      <c r="F54" s="129"/>
      <c r="G54" s="129"/>
      <c r="H54" s="129"/>
      <c r="I54" s="129"/>
      <c r="J54" s="10"/>
      <c r="K54" s="55"/>
      <c r="L54" s="132"/>
      <c r="M54" s="35"/>
      <c r="N54" s="131"/>
      <c r="O54" s="131"/>
      <c r="P54" s="129"/>
      <c r="Q54" s="129"/>
      <c r="R54" s="129"/>
      <c r="S54" s="129"/>
      <c r="T54" s="130"/>
      <c r="U54" s="130"/>
      <c r="V54" s="128"/>
      <c r="W54" s="128"/>
      <c r="X54" s="128"/>
      <c r="Y54" s="128"/>
      <c r="Z54" s="55"/>
      <c r="AA54" s="141"/>
      <c r="AB54" s="83"/>
    </row>
    <row r="55" spans="1:28" ht="45" customHeight="1" x14ac:dyDescent="0.5">
      <c r="A55" s="154" t="s">
        <v>40</v>
      </c>
      <c r="B55" s="155"/>
      <c r="C55" s="155"/>
      <c r="D55" s="155"/>
      <c r="E55" s="156"/>
      <c r="F55" s="157"/>
      <c r="G55" s="157"/>
      <c r="H55" s="157"/>
      <c r="I55" s="157"/>
      <c r="J55" s="158"/>
      <c r="K55" s="156"/>
      <c r="L55" s="155"/>
      <c r="M55" s="156"/>
      <c r="N55" s="157"/>
      <c r="O55" s="157"/>
      <c r="P55" s="156"/>
      <c r="Q55" s="159"/>
      <c r="R55" s="160"/>
      <c r="S55" s="32"/>
      <c r="T55" s="160"/>
      <c r="U55" s="160"/>
      <c r="V55" s="160"/>
      <c r="W55" s="160"/>
      <c r="X55" s="160"/>
      <c r="Y55" s="160"/>
      <c r="Z55" s="160"/>
      <c r="AA55" s="161"/>
      <c r="AB55" s="83"/>
    </row>
    <row r="56" spans="1:28" ht="33.75" x14ac:dyDescent="0.5">
      <c r="A56" s="162"/>
      <c r="B56" s="163"/>
      <c r="C56" s="163"/>
      <c r="D56" s="163"/>
      <c r="E56" s="163"/>
      <c r="F56" s="163"/>
      <c r="G56" s="164"/>
      <c r="H56" s="164"/>
      <c r="I56" s="164"/>
      <c r="J56" s="165"/>
      <c r="K56" s="32"/>
      <c r="L56" s="160"/>
      <c r="M56" s="32"/>
      <c r="N56" s="150"/>
      <c r="O56" s="150"/>
      <c r="P56" s="32"/>
      <c r="Q56" s="166"/>
      <c r="R56" s="163"/>
      <c r="S56" s="163"/>
      <c r="T56" s="163"/>
      <c r="U56" s="163"/>
      <c r="V56" s="163"/>
      <c r="W56" s="163"/>
      <c r="X56" s="160"/>
      <c r="Y56" s="160"/>
      <c r="Z56" s="167"/>
      <c r="AA56" s="161"/>
      <c r="AB56" s="64"/>
    </row>
    <row r="57" spans="1:28" ht="38.25" customHeight="1" x14ac:dyDescent="0.5">
      <c r="A57" s="162" t="s">
        <v>41</v>
      </c>
      <c r="B57" s="163"/>
      <c r="C57" s="163"/>
      <c r="D57" s="163"/>
      <c r="E57" s="163"/>
      <c r="F57" s="163"/>
      <c r="G57" s="32"/>
      <c r="H57" s="150"/>
      <c r="I57" s="150"/>
      <c r="J57" s="151"/>
      <c r="K57" s="32"/>
      <c r="L57" s="52"/>
      <c r="M57" s="52"/>
      <c r="N57" s="52"/>
      <c r="O57" s="52"/>
      <c r="P57" s="52"/>
      <c r="Q57" s="166"/>
      <c r="R57" s="163"/>
      <c r="S57" s="163"/>
      <c r="T57" s="163"/>
      <c r="U57" s="163"/>
      <c r="V57" s="163"/>
      <c r="W57" s="163"/>
      <c r="X57" s="32"/>
      <c r="Y57" s="32"/>
      <c r="Z57" s="167"/>
      <c r="AA57" s="161"/>
      <c r="AB57" s="64"/>
    </row>
    <row r="58" spans="1:28" ht="33.75" x14ac:dyDescent="0.5">
      <c r="A58" s="162" t="s">
        <v>42</v>
      </c>
      <c r="B58" s="163"/>
      <c r="C58" s="163"/>
      <c r="D58" s="163"/>
      <c r="E58" s="163"/>
      <c r="F58" s="163"/>
      <c r="G58" s="164"/>
      <c r="H58" s="164"/>
      <c r="I58" s="164"/>
      <c r="J58" s="165"/>
      <c r="K58" s="32"/>
      <c r="L58" s="52"/>
      <c r="M58" s="52"/>
      <c r="N58" s="52"/>
      <c r="O58" s="52"/>
      <c r="P58" s="52"/>
      <c r="Q58" s="166"/>
      <c r="R58" s="163"/>
      <c r="S58" s="163"/>
      <c r="T58" s="163"/>
      <c r="U58" s="163"/>
      <c r="V58" s="163"/>
      <c r="W58" s="163"/>
      <c r="X58" s="163"/>
      <c r="Y58" s="163"/>
      <c r="Z58" s="168"/>
      <c r="AA58" s="161"/>
      <c r="AB58" s="169"/>
    </row>
    <row r="59" spans="1:28" ht="29.25" customHeight="1" x14ac:dyDescent="0.5">
      <c r="A59" s="162" t="s">
        <v>43</v>
      </c>
      <c r="B59" s="163"/>
      <c r="C59" s="163"/>
      <c r="D59" s="163"/>
      <c r="E59" s="163"/>
      <c r="F59" s="163"/>
      <c r="G59" s="150"/>
      <c r="H59" s="150"/>
      <c r="I59" s="150"/>
      <c r="J59" s="151"/>
      <c r="K59" s="32"/>
      <c r="L59" s="52"/>
      <c r="M59" s="52"/>
      <c r="N59" s="52"/>
      <c r="O59" s="52"/>
      <c r="P59" s="52"/>
      <c r="Q59" s="166"/>
      <c r="R59" s="163"/>
      <c r="S59" s="163"/>
      <c r="T59" s="163"/>
      <c r="U59" s="163"/>
      <c r="V59" s="163"/>
      <c r="W59" s="163"/>
      <c r="X59" s="52"/>
      <c r="Y59" s="52"/>
      <c r="Z59" s="151"/>
      <c r="AA59" s="161"/>
      <c r="AB59" s="169"/>
    </row>
    <row r="60" spans="1:28" ht="31.5" customHeight="1" x14ac:dyDescent="0.5">
      <c r="A60" s="162" t="s">
        <v>44</v>
      </c>
      <c r="B60" s="163"/>
      <c r="C60" s="163"/>
      <c r="D60" s="163"/>
      <c r="E60" s="32"/>
      <c r="F60" s="32"/>
      <c r="G60" s="150"/>
      <c r="H60" s="150"/>
      <c r="I60" s="150"/>
      <c r="J60" s="151"/>
      <c r="K60" s="32"/>
      <c r="L60" s="52"/>
      <c r="M60" s="52"/>
      <c r="N60" s="52"/>
      <c r="O60" s="52"/>
      <c r="P60" s="52"/>
      <c r="Q60" s="166"/>
      <c r="R60" s="163"/>
      <c r="S60" s="163"/>
      <c r="T60" s="163"/>
      <c r="U60" s="163"/>
      <c r="V60" s="32"/>
      <c r="W60" s="32"/>
      <c r="X60" s="150"/>
      <c r="Y60" s="170"/>
      <c r="Z60" s="151"/>
      <c r="AA60" s="161"/>
      <c r="AB60" s="49"/>
    </row>
    <row r="61" spans="1:28" ht="28.5" customHeight="1" x14ac:dyDescent="0.5">
      <c r="A61" s="31"/>
      <c r="B61" s="32"/>
      <c r="C61" s="32"/>
      <c r="D61" s="32"/>
      <c r="E61" s="32"/>
      <c r="F61" s="32"/>
      <c r="G61" s="171"/>
      <c r="H61" s="150"/>
      <c r="I61" s="150"/>
      <c r="J61" s="151"/>
      <c r="K61" s="150"/>
      <c r="L61" s="32"/>
      <c r="M61" s="151"/>
      <c r="N61" s="167"/>
      <c r="O61" s="167"/>
      <c r="P61" s="167"/>
      <c r="Q61" s="172"/>
      <c r="R61" s="32"/>
      <c r="S61" s="32"/>
      <c r="T61" s="32"/>
      <c r="U61" s="32"/>
      <c r="V61" s="32"/>
      <c r="W61" s="32"/>
      <c r="X61" s="163"/>
      <c r="Y61" s="151"/>
      <c r="Z61" s="151"/>
      <c r="AA61" s="161"/>
      <c r="AB61" s="49"/>
    </row>
    <row r="62" spans="1:28" ht="30" customHeight="1" x14ac:dyDescent="0.5">
      <c r="A62" s="31"/>
      <c r="B62" s="32"/>
      <c r="C62" s="150"/>
      <c r="D62" s="150"/>
      <c r="E62" s="160" t="s">
        <v>45</v>
      </c>
      <c r="F62" s="171"/>
      <c r="G62" s="171"/>
      <c r="H62" s="160" t="s">
        <v>46</v>
      </c>
      <c r="I62" s="171"/>
      <c r="J62" s="173"/>
      <c r="K62" s="160"/>
      <c r="L62" s="160" t="s">
        <v>47</v>
      </c>
      <c r="M62" s="167"/>
      <c r="N62" s="151"/>
      <c r="O62" s="151"/>
      <c r="P62" s="52"/>
      <c r="Q62" s="172"/>
      <c r="R62" s="32"/>
      <c r="S62" s="32"/>
      <c r="T62" s="32"/>
      <c r="U62" s="32"/>
      <c r="V62" s="32"/>
      <c r="W62" s="32"/>
      <c r="X62" s="163"/>
      <c r="Y62" s="32"/>
      <c r="Z62" s="151"/>
      <c r="AA62" s="161"/>
      <c r="AB62" s="49"/>
    </row>
    <row r="63" spans="1:28" ht="33.75" x14ac:dyDescent="0.5">
      <c r="A63" s="174" t="s">
        <v>48</v>
      </c>
      <c r="B63" s="160"/>
      <c r="C63" s="150"/>
      <c r="D63" s="160"/>
      <c r="E63" s="238"/>
      <c r="F63" s="238"/>
      <c r="G63" s="164"/>
      <c r="H63" s="239"/>
      <c r="I63" s="239"/>
      <c r="J63" s="165"/>
      <c r="K63" s="32"/>
      <c r="L63" s="240"/>
      <c r="M63" s="240"/>
      <c r="N63" s="167"/>
      <c r="O63" s="167"/>
      <c r="P63" s="51"/>
      <c r="Q63" s="172"/>
      <c r="R63" s="32"/>
      <c r="S63" s="150"/>
      <c r="T63" s="160"/>
      <c r="U63" s="160"/>
      <c r="V63" s="160"/>
      <c r="W63" s="160"/>
      <c r="X63" s="163"/>
      <c r="Y63" s="150"/>
      <c r="Z63" s="151"/>
      <c r="AA63" s="161"/>
      <c r="AB63" s="169"/>
    </row>
    <row r="64" spans="1:28" ht="30.75" customHeight="1" x14ac:dyDescent="0.5">
      <c r="A64" s="31"/>
      <c r="B64" s="32"/>
      <c r="C64" s="32"/>
      <c r="D64" s="32"/>
      <c r="E64" s="238"/>
      <c r="F64" s="238"/>
      <c r="G64" s="150"/>
      <c r="H64" s="239"/>
      <c r="I64" s="239"/>
      <c r="J64" s="151"/>
      <c r="K64" s="32"/>
      <c r="L64" s="240"/>
      <c r="M64" s="240"/>
      <c r="N64" s="170"/>
      <c r="O64" s="170"/>
      <c r="P64" s="175"/>
      <c r="Q64" s="172"/>
      <c r="R64" s="32"/>
      <c r="S64" s="32"/>
      <c r="T64" s="32"/>
      <c r="U64" s="32"/>
      <c r="V64" s="32"/>
      <c r="W64" s="32"/>
      <c r="X64" s="163"/>
      <c r="Y64" s="150"/>
      <c r="Z64" s="170"/>
      <c r="AA64" s="161"/>
      <c r="AB64" s="169"/>
    </row>
    <row r="65" spans="1:30" ht="35.25" customHeight="1" x14ac:dyDescent="0.5">
      <c r="A65" s="162"/>
      <c r="B65" s="163"/>
      <c r="C65" s="163"/>
      <c r="D65" s="163"/>
      <c r="E65" s="163"/>
      <c r="F65" s="163"/>
      <c r="G65" s="164"/>
      <c r="H65" s="164"/>
      <c r="I65" s="164"/>
      <c r="J65" s="165"/>
      <c r="K65" s="32"/>
      <c r="L65" s="163"/>
      <c r="M65" s="165"/>
      <c r="N65" s="170"/>
      <c r="O65" s="170"/>
      <c r="P65" s="175"/>
      <c r="Q65" s="166"/>
      <c r="R65" s="163"/>
      <c r="S65" s="163"/>
      <c r="T65" s="163"/>
      <c r="U65" s="163"/>
      <c r="V65" s="163"/>
      <c r="W65" s="163"/>
      <c r="X65" s="32"/>
      <c r="Y65" s="163"/>
      <c r="Z65" s="165"/>
      <c r="AA65" s="161"/>
      <c r="AB65" s="55"/>
    </row>
    <row r="66" spans="1:30" ht="28.5" customHeight="1" x14ac:dyDescent="0.5">
      <c r="A66" s="174" t="s">
        <v>49</v>
      </c>
      <c r="B66" s="132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176"/>
      <c r="O66" s="176"/>
      <c r="P66" s="177"/>
      <c r="Q66" s="178"/>
      <c r="R66" s="129"/>
      <c r="S66" s="32"/>
      <c r="T66" s="129"/>
      <c r="U66" s="129"/>
      <c r="V66" s="129"/>
      <c r="W66" s="129"/>
      <c r="X66" s="129"/>
      <c r="Y66" s="145"/>
      <c r="Z66" s="176"/>
      <c r="AA66" s="54"/>
      <c r="AB66" s="55"/>
    </row>
    <row r="67" spans="1:30" ht="32.25" customHeight="1" x14ac:dyDescent="0.5">
      <c r="A67" s="139"/>
      <c r="B67" s="140"/>
      <c r="C67" s="140"/>
      <c r="D67" s="140"/>
      <c r="E67" s="140"/>
      <c r="F67" s="140"/>
      <c r="G67" s="140"/>
      <c r="H67" s="140"/>
      <c r="I67" s="140"/>
      <c r="J67" s="137"/>
      <c r="K67" s="35"/>
      <c r="L67" s="132"/>
      <c r="M67" s="35"/>
      <c r="N67" s="176"/>
      <c r="O67" s="176"/>
      <c r="P67" s="177"/>
      <c r="Q67" s="178"/>
      <c r="R67" s="129"/>
      <c r="S67" s="32"/>
      <c r="T67" s="129"/>
      <c r="U67" s="129"/>
      <c r="V67" s="129"/>
      <c r="W67" s="129"/>
      <c r="X67" s="129"/>
      <c r="Y67" s="145"/>
      <c r="Z67" s="176"/>
      <c r="AA67" s="54"/>
      <c r="AB67" s="55"/>
    </row>
    <row r="68" spans="1:30" ht="31.5" customHeight="1" x14ac:dyDescent="0.5">
      <c r="A68" s="179"/>
      <c r="B68" s="180"/>
      <c r="C68" s="180"/>
      <c r="D68" s="180"/>
      <c r="E68" s="180"/>
      <c r="F68" s="180"/>
      <c r="G68" s="180"/>
      <c r="H68" s="180"/>
      <c r="I68" s="180"/>
      <c r="J68" s="181"/>
      <c r="K68" s="182"/>
      <c r="L68" s="183"/>
      <c r="M68" s="184"/>
      <c r="N68" s="185"/>
      <c r="O68" s="185"/>
      <c r="P68" s="186"/>
      <c r="Q68" s="187"/>
      <c r="R68" s="129"/>
      <c r="S68" s="32"/>
      <c r="T68" s="130"/>
      <c r="U68" s="130"/>
      <c r="V68" s="129"/>
      <c r="W68" s="130"/>
      <c r="X68" s="130"/>
      <c r="Y68" s="145"/>
      <c r="Z68" s="188"/>
      <c r="AA68" s="54"/>
      <c r="AB68" s="10"/>
      <c r="AC68" s="189"/>
      <c r="AD68" s="42"/>
    </row>
    <row r="69" spans="1:30" ht="31.5" customHeight="1" x14ac:dyDescent="0.5">
      <c r="A69" s="190"/>
      <c r="B69" s="128"/>
      <c r="C69" s="128"/>
      <c r="D69" s="128"/>
      <c r="E69" s="128"/>
      <c r="F69" s="191"/>
      <c r="G69" s="191"/>
      <c r="H69" s="130"/>
      <c r="I69" s="130"/>
      <c r="J69" s="55"/>
      <c r="K69" s="130"/>
      <c r="L69" s="35"/>
      <c r="M69" s="35"/>
      <c r="N69" s="53"/>
      <c r="O69" s="53"/>
      <c r="P69" s="192"/>
      <c r="Q69" s="145"/>
      <c r="R69" s="145"/>
      <c r="S69" s="32"/>
      <c r="T69" s="160"/>
      <c r="U69" s="160"/>
      <c r="V69" s="160"/>
      <c r="W69" s="160"/>
      <c r="X69" s="160"/>
      <c r="Y69" s="163"/>
      <c r="Z69" s="167"/>
      <c r="AA69" s="193"/>
      <c r="AB69" s="10"/>
    </row>
    <row r="70" spans="1:30" ht="31.5" customHeight="1" x14ac:dyDescent="0.5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2"/>
      <c r="S70" s="163"/>
      <c r="T70" s="163"/>
      <c r="U70" s="163"/>
      <c r="V70" s="163"/>
      <c r="W70" s="163"/>
      <c r="X70" s="163"/>
      <c r="Y70" s="32"/>
      <c r="Z70" s="167"/>
      <c r="AA70" s="193"/>
      <c r="AB70" s="55"/>
      <c r="AC70" s="194"/>
    </row>
    <row r="71" spans="1:30" ht="30" customHeight="1" x14ac:dyDescent="0.5">
      <c r="A71" s="139"/>
      <c r="B71" s="140"/>
      <c r="C71" s="140"/>
      <c r="D71" s="140"/>
      <c r="E71" s="140"/>
      <c r="F71" s="140"/>
      <c r="G71" s="140"/>
      <c r="H71" s="140"/>
      <c r="I71" s="140"/>
      <c r="J71" s="137"/>
      <c r="K71" s="129"/>
      <c r="L71" s="131"/>
      <c r="M71" s="53"/>
      <c r="N71" s="130"/>
      <c r="O71" s="130"/>
      <c r="P71" s="130"/>
      <c r="Q71" s="130"/>
      <c r="R71" s="130"/>
      <c r="S71" s="51"/>
      <c r="T71" s="51"/>
      <c r="U71" s="51"/>
      <c r="V71" s="51"/>
      <c r="W71" s="51"/>
      <c r="X71" s="52"/>
      <c r="Y71" s="52"/>
      <c r="Z71" s="53"/>
      <c r="AA71" s="54"/>
      <c r="AB71" s="55"/>
      <c r="AC71" s="194"/>
    </row>
    <row r="72" spans="1:30" ht="27.75" x14ac:dyDescent="0.4">
      <c r="A72" s="195" t="s">
        <v>50</v>
      </c>
      <c r="B72" s="196"/>
      <c r="C72" s="196"/>
      <c r="D72" s="196"/>
      <c r="E72" s="197"/>
      <c r="F72" s="197"/>
      <c r="G72" s="197"/>
      <c r="H72" s="197"/>
      <c r="I72" s="197"/>
      <c r="J72" s="198"/>
      <c r="K72" s="199"/>
      <c r="L72" s="197"/>
      <c r="M72" s="198"/>
      <c r="N72" s="197"/>
      <c r="O72" s="197"/>
      <c r="P72" s="197"/>
      <c r="Q72" s="196"/>
      <c r="R72" s="196" t="s">
        <v>51</v>
      </c>
      <c r="S72" s="196"/>
      <c r="T72" s="196"/>
      <c r="U72" s="196"/>
      <c r="V72" s="197"/>
      <c r="W72" s="197"/>
      <c r="X72" s="198"/>
      <c r="Y72" s="196"/>
      <c r="Z72" s="198"/>
      <c r="AA72" s="200"/>
      <c r="AB72" s="55"/>
      <c r="AC72" s="194"/>
    </row>
    <row r="73" spans="1:30" ht="25.5" customHeight="1" x14ac:dyDescent="0.4">
      <c r="A73" s="201" t="s">
        <v>52</v>
      </c>
      <c r="B73" s="202"/>
      <c r="C73" s="202"/>
      <c r="D73" s="202"/>
      <c r="E73" s="202"/>
      <c r="F73" s="202"/>
      <c r="G73" s="202"/>
      <c r="H73" s="202"/>
      <c r="I73" s="202"/>
      <c r="J73" s="203"/>
      <c r="K73" s="199"/>
      <c r="L73" s="199"/>
      <c r="M73" s="204"/>
      <c r="N73" s="199" t="s">
        <v>53</v>
      </c>
      <c r="O73" s="199"/>
      <c r="P73" s="199"/>
      <c r="Q73" s="199"/>
      <c r="R73" s="199"/>
      <c r="S73" s="199"/>
      <c r="T73" s="199"/>
      <c r="U73" s="199"/>
      <c r="V73" s="199"/>
      <c r="W73" s="199"/>
      <c r="X73" s="204"/>
      <c r="Y73" s="196"/>
      <c r="Z73" s="204"/>
      <c r="AA73" s="205"/>
      <c r="AB73" s="55"/>
      <c r="AC73" s="194"/>
    </row>
    <row r="74" spans="1:30" ht="28.5" customHeight="1" x14ac:dyDescent="0.4">
      <c r="A74" s="206" t="s">
        <v>54</v>
      </c>
      <c r="B74" s="199"/>
      <c r="C74" s="199"/>
      <c r="D74" s="199"/>
      <c r="E74" s="199"/>
      <c r="F74" s="199"/>
      <c r="G74" s="199"/>
      <c r="H74" s="199"/>
      <c r="I74" s="199"/>
      <c r="J74" s="204"/>
      <c r="K74" s="199"/>
      <c r="L74" s="199"/>
      <c r="M74" s="204"/>
      <c r="N74" s="199" t="s">
        <v>55</v>
      </c>
      <c r="O74" s="199"/>
      <c r="P74" s="199"/>
      <c r="Q74" s="199"/>
      <c r="R74" s="199"/>
      <c r="S74" s="199"/>
      <c r="T74" s="199"/>
      <c r="U74" s="199"/>
      <c r="V74" s="199"/>
      <c r="W74" s="199"/>
      <c r="X74" s="204"/>
      <c r="Y74" s="199"/>
      <c r="Z74" s="204"/>
      <c r="AA74" s="205"/>
      <c r="AB74" s="55"/>
    </row>
    <row r="75" spans="1:30" ht="30" customHeight="1" x14ac:dyDescent="0.4">
      <c r="A75" s="207" t="s">
        <v>56</v>
      </c>
      <c r="B75" s="35"/>
      <c r="C75" s="35"/>
      <c r="D75" s="35"/>
      <c r="E75" s="35"/>
      <c r="F75" s="35"/>
      <c r="G75" s="35"/>
      <c r="H75" s="35"/>
      <c r="I75" s="35"/>
      <c r="J75" s="208"/>
      <c r="K75" s="35"/>
      <c r="L75" s="35"/>
      <c r="M75" s="208"/>
      <c r="N75" s="129" t="s">
        <v>57</v>
      </c>
      <c r="O75" s="129"/>
      <c r="P75" s="129"/>
      <c r="Q75" s="129"/>
      <c r="R75" s="129"/>
      <c r="S75" s="129"/>
      <c r="T75" s="129"/>
      <c r="U75" s="129"/>
      <c r="V75" s="129"/>
      <c r="W75" s="129"/>
      <c r="X75" s="10"/>
      <c r="Y75" s="129"/>
      <c r="Z75" s="208"/>
      <c r="AA75" s="209"/>
      <c r="AB75" s="53"/>
    </row>
    <row r="76" spans="1:30" ht="26.25" customHeight="1" x14ac:dyDescent="0.4">
      <c r="A76" s="210" t="s">
        <v>58</v>
      </c>
      <c r="B76" s="132"/>
      <c r="C76" s="132"/>
      <c r="D76" s="132"/>
      <c r="E76" s="132"/>
      <c r="F76" s="211"/>
      <c r="G76" s="211"/>
      <c r="H76" s="131"/>
      <c r="I76" s="131"/>
      <c r="J76" s="53"/>
      <c r="K76" s="131"/>
      <c r="L76" s="131"/>
      <c r="M76" s="53"/>
      <c r="N76" s="196" t="s">
        <v>59</v>
      </c>
      <c r="O76" s="196"/>
      <c r="P76" s="196"/>
      <c r="Q76" s="196"/>
      <c r="R76" s="196"/>
      <c r="S76" s="196"/>
      <c r="T76" s="196"/>
      <c r="U76" s="196"/>
      <c r="V76" s="212"/>
      <c r="W76" s="196"/>
      <c r="X76" s="213"/>
      <c r="Y76" s="197"/>
      <c r="Z76" s="198"/>
      <c r="AA76" s="200"/>
      <c r="AB76" s="55"/>
    </row>
    <row r="77" spans="1:30" ht="33.75" customHeight="1" x14ac:dyDescent="0.4">
      <c r="A77" s="195" t="s">
        <v>60</v>
      </c>
      <c r="B77" s="196"/>
      <c r="C77" s="196"/>
      <c r="D77" s="196"/>
      <c r="E77" s="196"/>
      <c r="F77" s="196"/>
      <c r="G77" s="196"/>
      <c r="H77" s="196"/>
      <c r="I77" s="196"/>
      <c r="J77" s="196"/>
      <c r="K77" s="212"/>
      <c r="L77" s="212"/>
      <c r="M77" s="214"/>
      <c r="N77" s="213"/>
      <c r="O77" s="213"/>
      <c r="P77" s="213"/>
      <c r="Q77" s="213"/>
      <c r="R77" s="213"/>
      <c r="S77" s="213"/>
      <c r="T77" s="213"/>
      <c r="U77" s="213"/>
      <c r="V77" s="213"/>
      <c r="W77" s="213"/>
      <c r="X77" s="213"/>
      <c r="Y77" s="213"/>
      <c r="Z77" s="214"/>
      <c r="AA77" s="215"/>
      <c r="AB77" s="55"/>
    </row>
    <row r="78" spans="1:30" ht="41.25" customHeight="1" x14ac:dyDescent="0.4">
      <c r="A78" s="216" t="s">
        <v>61</v>
      </c>
      <c r="B78" s="217"/>
      <c r="C78" s="217"/>
      <c r="D78" s="217"/>
      <c r="E78" s="217"/>
      <c r="F78" s="217"/>
      <c r="G78" s="217"/>
      <c r="H78" s="217"/>
      <c r="I78" s="217"/>
      <c r="J78" s="218"/>
      <c r="K78" s="218"/>
      <c r="L78" s="218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20"/>
      <c r="AB78" s="55"/>
    </row>
    <row r="79" spans="1:30" ht="29.25" customHeight="1" x14ac:dyDescent="0.25">
      <c r="A79" s="194"/>
      <c r="B79" s="221"/>
      <c r="C79" s="221"/>
      <c r="D79" s="221"/>
      <c r="E79" s="221"/>
      <c r="F79" s="221"/>
      <c r="G79" s="221"/>
      <c r="H79" s="221"/>
      <c r="I79" s="194"/>
      <c r="J79" s="189"/>
      <c r="K79" s="194"/>
      <c r="L79" s="194"/>
      <c r="M79" s="194"/>
      <c r="N79" s="222"/>
      <c r="O79" s="42"/>
    </row>
    <row r="80" spans="1:30" ht="18" x14ac:dyDescent="0.25">
      <c r="B80" s="194"/>
      <c r="C80" s="194"/>
      <c r="D80" s="194"/>
      <c r="E80" s="194"/>
      <c r="F80" s="194"/>
      <c r="G80" s="194"/>
      <c r="H80" s="194"/>
      <c r="I80" s="194"/>
      <c r="J80" s="221"/>
      <c r="K80" s="221"/>
      <c r="L80" s="194"/>
      <c r="M80" s="194"/>
    </row>
    <row r="81" spans="1:19" ht="15.75" x14ac:dyDescent="0.25">
      <c r="S81" s="42"/>
    </row>
    <row r="82" spans="1:19" ht="15" x14ac:dyDescent="0.2">
      <c r="A82" s="65"/>
    </row>
    <row r="83" spans="1:19" ht="15.75" x14ac:dyDescent="0.25">
      <c r="A83" s="222"/>
      <c r="B83" s="65"/>
      <c r="C83" s="65"/>
      <c r="D83" s="65"/>
      <c r="E83" s="65"/>
      <c r="F83" s="65"/>
      <c r="G83" s="65"/>
      <c r="H83" s="65"/>
      <c r="I83" s="222"/>
      <c r="J83" s="222"/>
      <c r="K83" s="59"/>
    </row>
    <row r="84" spans="1:19" ht="14.25" x14ac:dyDescent="0.2">
      <c r="B84" s="222"/>
      <c r="C84" s="222"/>
      <c r="D84" s="222"/>
      <c r="E84" s="222"/>
      <c r="F84" s="222"/>
      <c r="G84" s="222"/>
      <c r="H84" s="222"/>
      <c r="I84" s="222"/>
      <c r="J84" s="222"/>
    </row>
    <row r="86" spans="1:19" ht="15" x14ac:dyDescent="0.25">
      <c r="G86" s="223"/>
      <c r="H86" s="223"/>
      <c r="I86" s="223"/>
      <c r="J86" s="223"/>
      <c r="K86" s="223"/>
      <c r="L86" s="223"/>
    </row>
  </sheetData>
  <sheetProtection algorithmName="SHA-512" hashValue="TJvvEzfg/i0TQbMv0BhYzubJz80u1QZo6S8Se0NMRsZq2yWxkazJzDIp0v/0KcC+H4ljNumPCT5H0zwxp9eRtw==" saltValue="s0A4AAz7mtdwaOwEBjbRlw==" spinCount="100000" sheet="1" objects="1" scenarios="1" selectLockedCells="1"/>
  <mergeCells count="27">
    <mergeCell ref="E63:F64"/>
    <mergeCell ref="H63:I64"/>
    <mergeCell ref="L63:M64"/>
    <mergeCell ref="C66:M66"/>
    <mergeCell ref="Y23:AA27"/>
    <mergeCell ref="Y29:AA33"/>
    <mergeCell ref="Y35:AA39"/>
    <mergeCell ref="Y41:AA45"/>
    <mergeCell ref="T46:W46"/>
    <mergeCell ref="B15:I15"/>
    <mergeCell ref="K15:R15"/>
    <mergeCell ref="T15:V15"/>
    <mergeCell ref="Y15:AA16"/>
    <mergeCell ref="Y17:AA21"/>
    <mergeCell ref="C6:L6"/>
    <mergeCell ref="C7:L7"/>
    <mergeCell ref="C8:P8"/>
    <mergeCell ref="T8:Y8"/>
    <mergeCell ref="C9:W9"/>
    <mergeCell ref="A1:E1"/>
    <mergeCell ref="A2:Y2"/>
    <mergeCell ref="A3:Y3"/>
    <mergeCell ref="A4:C4"/>
    <mergeCell ref="H4:I4"/>
    <mergeCell ref="P4:Q4"/>
    <mergeCell ref="R4:V4"/>
    <mergeCell ref="W4:Z4"/>
  </mergeCells>
  <dataValidations count="4">
    <dataValidation type="whole" operator="greaterThan" allowBlank="1" showInputMessage="1" showErrorMessage="1" errorTitle="Not Valid Number" error="Please input a valid number!" sqref="B15:U15" xr:uid="{00000000-0002-0000-0000-000000000000}">
      <formula1>0</formula1>
      <formula2>0</formula2>
    </dataValidation>
    <dataValidation type="decimal" operator="greaterThanOrEqual" allowBlank="1" showInputMessage="1" showErrorMessage="1" errorTitle="Not Valid Number" error="Please input a valid number!" sqref="W15" xr:uid="{00000000-0002-0000-0000-000001000000}">
      <formula1>0</formula1>
      <formula2>0</formula2>
    </dataValidation>
    <dataValidation type="whole" operator="greaterThanOrEqual" allowBlank="1" showErrorMessage="1" errorTitle="Invalid Number" error="Please input a valid number!" sqref="B16:V45" xr:uid="{00000000-0002-0000-0000-000002000000}">
      <formula1>0</formula1>
      <formula2>0</formula2>
    </dataValidation>
    <dataValidation type="list" allowBlank="1" showInputMessage="1" showErrorMessage="1" sqref="H4:I4 P4:Q4 W4:Z4" xr:uid="{00000000-0002-0000-0000-000003000000}">
      <formula1>"Yes,No,Yes / No"</formula1>
      <formula2>0</formula2>
    </dataValidation>
  </dataValidations>
  <printOptions horizontalCentered="1" verticalCentered="1"/>
  <pageMargins left="3.9583333333333297E-2" right="3.9583333333333297E-2" top="0.15763888888888899" bottom="0.15763888888888899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Dawie</dc:creator>
  <dc:description/>
  <cp:lastModifiedBy>Chronoflare Andedare</cp:lastModifiedBy>
  <cp:revision>2</cp:revision>
  <cp:lastPrinted>2026-04-22T10:13:27Z</cp:lastPrinted>
  <dcterms:created xsi:type="dcterms:W3CDTF">2005-09-25T12:55:32Z</dcterms:created>
  <dcterms:modified xsi:type="dcterms:W3CDTF">2026-04-22T10:16:12Z</dcterms:modified>
  <dc:language>en-ZA</dc:language>
</cp:coreProperties>
</file>